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siedo-my.sharepoint.com/personal/pcastillo_sie_gov_do/Documents/Escritorio/"/>
    </mc:Choice>
  </mc:AlternateContent>
  <xr:revisionPtr revIDLastSave="3" documentId="13_ncr:1_{C813C055-A9EF-444E-B6B3-84A62BC0B47A}" xr6:coauthVersionLast="47" xr6:coauthVersionMax="47" xr10:uidLastSave="{C5511BBE-3EF6-43D8-8E77-7741F1D80231}"/>
  <bookViews>
    <workbookView xWindow="-108" yWindow="-108" windowWidth="23256" windowHeight="12576" tabRatio="864" activeTab="3" xr2:uid="{00000000-000D-0000-FFFF-FFFF00000000}"/>
  </bookViews>
  <sheets>
    <sheet name="Oct. 23" sheetId="25" r:id="rId1"/>
    <sheet name="Nov. 23" sheetId="26" r:id="rId2"/>
    <sheet name="Dic. 23" sheetId="27" r:id="rId3"/>
    <sheet name="4to. Trim." sheetId="28" r:id="rId4"/>
  </sheets>
  <definedNames>
    <definedName name="_xlnm._FilterDatabase" localSheetId="2" hidden="1">'Dic. 23'!$A$5:$K$17</definedName>
    <definedName name="_xlnm._FilterDatabase" localSheetId="1" hidden="1">'Nov. 23'!$C$5:$L$31</definedName>
    <definedName name="_xlnm._FilterDatabase" localSheetId="0" hidden="1">'Oct. 23'!$B$5:$L$24</definedName>
    <definedName name="_xlnm.Print_Area" localSheetId="3">'4to. Trim.'!$A$1:$L$34</definedName>
    <definedName name="_xlnm.Print_Area" localSheetId="2">'Dic. 23'!$A$1:$K$30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8" l="1"/>
  <c r="C27" i="28"/>
  <c r="C26" i="28"/>
  <c r="C24" i="28"/>
  <c r="C23" i="28"/>
  <c r="C9" i="28"/>
  <c r="B13" i="28"/>
  <c r="J36" i="25"/>
  <c r="J41" i="26"/>
  <c r="F31" i="25"/>
  <c r="F32" i="25"/>
  <c r="F33" i="25"/>
  <c r="F34" i="25"/>
  <c r="K26" i="25" l="1"/>
  <c r="K31" i="26"/>
  <c r="J17" i="27" l="1"/>
  <c r="C22" i="28" l="1"/>
  <c r="B28" i="28"/>
  <c r="L39" i="26"/>
  <c r="C13" i="28"/>
  <c r="C12" i="28"/>
  <c r="C11" i="28"/>
  <c r="C10" i="28"/>
  <c r="D28" i="28" l="1"/>
  <c r="L34" i="25"/>
  <c r="L35" i="25"/>
  <c r="K36" i="25"/>
  <c r="F30" i="25"/>
  <c r="E35" i="25"/>
  <c r="F35" i="25" l="1"/>
  <c r="L33" i="25" l="1"/>
  <c r="K26" i="27" l="1"/>
  <c r="D27" i="27"/>
  <c r="E26" i="27"/>
  <c r="K41" i="26"/>
  <c r="L40" i="26"/>
  <c r="C25" i="28"/>
  <c r="L38" i="26"/>
  <c r="D39" i="26"/>
  <c r="E39" i="26"/>
  <c r="F38" i="26"/>
  <c r="L37" i="26"/>
  <c r="B26" i="28" l="1"/>
  <c r="B25" i="28"/>
  <c r="D25" i="28" s="1"/>
  <c r="B24" i="28"/>
  <c r="B23" i="28"/>
  <c r="B22" i="28"/>
  <c r="B12" i="28"/>
  <c r="B11" i="28"/>
  <c r="B10" i="28"/>
  <c r="B9" i="28"/>
  <c r="J29" i="27"/>
  <c r="I29" i="27"/>
  <c r="K28" i="27"/>
  <c r="K27" i="27"/>
  <c r="C27" i="27"/>
  <c r="K25" i="27"/>
  <c r="E25" i="27"/>
  <c r="K24" i="27"/>
  <c r="E24" i="27"/>
  <c r="K23" i="27"/>
  <c r="E23" i="27"/>
  <c r="K22" i="27"/>
  <c r="E22" i="27"/>
  <c r="L30" i="25"/>
  <c r="L31" i="25"/>
  <c r="L32" i="25"/>
  <c r="D35" i="25"/>
  <c r="L35" i="26"/>
  <c r="L36" i="26"/>
  <c r="F35" i="26"/>
  <c r="F36" i="26"/>
  <c r="F37" i="26"/>
  <c r="B27" i="28" l="1"/>
  <c r="D27" i="28" s="1"/>
  <c r="D13" i="28"/>
  <c r="E27" i="27"/>
  <c r="C29" i="28"/>
  <c r="C14" i="28"/>
  <c r="D26" i="28"/>
  <c r="K29" i="27"/>
  <c r="D9" i="28"/>
  <c r="D11" i="28"/>
  <c r="D10" i="28"/>
  <c r="D23" i="28"/>
  <c r="D12" i="28"/>
  <c r="D22" i="28"/>
  <c r="D24" i="28"/>
  <c r="L34" i="26"/>
  <c r="L41" i="26" s="1"/>
  <c r="F34" i="26"/>
  <c r="F39" i="26" s="1"/>
  <c r="B29" i="28" l="1"/>
  <c r="B14" i="28"/>
  <c r="D29" i="28"/>
  <c r="D14" i="28"/>
  <c r="L29" i="25" l="1"/>
  <c r="L36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Evelyn Castillo Martinez</author>
  </authors>
  <commentList>
    <comment ref="K24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Paula Evelyn Castillo Martinez:</t>
        </r>
        <r>
          <rPr>
            <sz val="9"/>
            <color indexed="81"/>
            <rFont val="Tahoma"/>
            <family val="2"/>
          </rPr>
          <t xml:space="preserve">
Caso en prorroga</t>
        </r>
      </text>
    </comment>
    <comment ref="K25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Paula Evelyn Castillo Martinez:</t>
        </r>
        <r>
          <rPr>
            <sz val="9"/>
            <color indexed="81"/>
            <rFont val="Tahoma"/>
            <family val="2"/>
          </rPr>
          <t xml:space="preserve">
Caso en prorroga</t>
        </r>
      </text>
    </comment>
    <comment ref="K26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Paula Evelyn Castillo Martinez:</t>
        </r>
        <r>
          <rPr>
            <sz val="9"/>
            <color indexed="81"/>
            <rFont val="Tahoma"/>
            <family val="2"/>
          </rPr>
          <t xml:space="preserve">
Caso en prorroga</t>
        </r>
      </text>
    </comment>
  </commentList>
</comments>
</file>

<file path=xl/sharedStrings.xml><?xml version="1.0" encoding="utf-8"?>
<sst xmlns="http://schemas.openxmlformats.org/spreadsheetml/2006/main" count="499" uniqueCount="169">
  <si>
    <t>FECHA DE ENTRADA</t>
  </si>
  <si>
    <t>FECHA DE SALIDA</t>
  </si>
  <si>
    <t>TIEMPO DE RESPUESTA</t>
  </si>
  <si>
    <t>NOMBRE</t>
  </si>
  <si>
    <t>CORREO ELECTRÓNICO</t>
  </si>
  <si>
    <t>OAI</t>
  </si>
  <si>
    <t>PROTECOM</t>
  </si>
  <si>
    <t>LEGAL</t>
  </si>
  <si>
    <t>MINORISTA</t>
  </si>
  <si>
    <t>MAYORISTA</t>
  </si>
  <si>
    <t>REGULACION</t>
  </si>
  <si>
    <t>SAIP</t>
  </si>
  <si>
    <t>MEMI</t>
  </si>
  <si>
    <t>VÍA DE RECEPCIÓN</t>
  </si>
  <si>
    <t>Personal</t>
  </si>
  <si>
    <t>#</t>
  </si>
  <si>
    <t>TELÉFONO</t>
  </si>
  <si>
    <t>DEPTOS. INVOLUCRADOS EN LA RESPUESTA</t>
  </si>
  <si>
    <t xml:space="preserve">REGISTROS DE SOLICITUDES </t>
  </si>
  <si>
    <t>Oficina de Acceso a la Información Pública</t>
  </si>
  <si>
    <t>CÉDULA / RNC / NIC</t>
  </si>
  <si>
    <t>MEDIO DE RESPUESTA</t>
  </si>
  <si>
    <t>REGULACIÓN</t>
  </si>
  <si>
    <t>Vías de Solicitud</t>
  </si>
  <si>
    <t>Correo Electrónico</t>
  </si>
  <si>
    <t>En Proceso</t>
  </si>
  <si>
    <t xml:space="preserve">Resueltas </t>
  </si>
  <si>
    <t>Total Recibidas</t>
  </si>
  <si>
    <t>Estadísticas Solicitudes Recibidas OAI</t>
  </si>
  <si>
    <t xml:space="preserve"> Resueltas </t>
  </si>
  <si>
    <t>Departamentos Involucrados</t>
  </si>
  <si>
    <t>PERSONAL</t>
  </si>
  <si>
    <t xml:space="preserve">Correo Electrónico </t>
  </si>
  <si>
    <t>CORREO ELECTRONICO</t>
  </si>
  <si>
    <t>RELACIÒN DE SOLICITUDES RECIBIDAS</t>
  </si>
  <si>
    <t>Portal 311</t>
  </si>
  <si>
    <t>Llamada</t>
  </si>
  <si>
    <t>RJ</t>
  </si>
  <si>
    <t>meprisard@yahoo.com</t>
  </si>
  <si>
    <t>CONSEJO SIE</t>
  </si>
  <si>
    <t>CONSEJO</t>
  </si>
  <si>
    <t xml:space="preserve">  </t>
  </si>
  <si>
    <t xml:space="preserve">Minorista </t>
  </si>
  <si>
    <t>Dic 2023</t>
  </si>
  <si>
    <t>4to. Trimestre, 2023</t>
  </si>
  <si>
    <t>Infosie</t>
  </si>
  <si>
    <t xml:space="preserve">Infosie </t>
  </si>
  <si>
    <t xml:space="preserve">Correo </t>
  </si>
  <si>
    <t xml:space="preserve">REGULACION </t>
  </si>
  <si>
    <t>Correo</t>
  </si>
  <si>
    <t>Coreeo</t>
  </si>
  <si>
    <t xml:space="preserve">Legal </t>
  </si>
  <si>
    <t>correo</t>
  </si>
  <si>
    <t>correo-SAIP</t>
  </si>
  <si>
    <t xml:space="preserve">LEGAL </t>
  </si>
  <si>
    <t>Fernando Bucarelli</t>
  </si>
  <si>
    <t xml:space="preserve">MAYORISTA </t>
  </si>
  <si>
    <t>MAYORISTA-LEGAL</t>
  </si>
  <si>
    <t>SAIP-correo</t>
  </si>
  <si>
    <t>PORTAL 311</t>
  </si>
  <si>
    <t>n/a</t>
  </si>
  <si>
    <t xml:space="preserve">GABRIELA SANTANA </t>
  </si>
  <si>
    <t>Gsantna@adellmerizalde.co</t>
  </si>
  <si>
    <t>SAIP-86873</t>
  </si>
  <si>
    <t>MARCOS GUIRIDI</t>
  </si>
  <si>
    <t>Mguridim@unen.do</t>
  </si>
  <si>
    <t>Meprisard@yahoo.com</t>
  </si>
  <si>
    <t xml:space="preserve">ISMAEL MENDEZ </t>
  </si>
  <si>
    <t>imendez@defensordelpueblo.gov.do</t>
  </si>
  <si>
    <t>ESPINAL SPORT</t>
  </si>
  <si>
    <t>espinalsport2@uotlook.com</t>
  </si>
  <si>
    <t>SAIP-87081</t>
  </si>
  <si>
    <t>10/102023</t>
  </si>
  <si>
    <t>LEGAL /REGULACION</t>
  </si>
  <si>
    <t xml:space="preserve">MARIA CANDIDA DE LA ROSA </t>
  </si>
  <si>
    <t xml:space="preserve">CONSEJO SIE </t>
  </si>
  <si>
    <t xml:space="preserve">FERNANDO BUCARELLI </t>
  </si>
  <si>
    <t>SAIP-87397</t>
  </si>
  <si>
    <t>SAIP-87420</t>
  </si>
  <si>
    <t>TIPO</t>
  </si>
  <si>
    <t>FERNANDO  BUCARELLI</t>
  </si>
  <si>
    <t>SAIP-87500</t>
  </si>
  <si>
    <t>SAIP-87725</t>
  </si>
  <si>
    <t>SAIP-87692</t>
  </si>
  <si>
    <t>mtapia@defensordelpueblo.gob.do</t>
  </si>
  <si>
    <t xml:space="preserve">JUAN DE  DIOS </t>
  </si>
  <si>
    <t>SAIP-87745</t>
  </si>
  <si>
    <t>SAIP-87834</t>
  </si>
  <si>
    <t>SAIP-87835</t>
  </si>
  <si>
    <t>SAIP-87836</t>
  </si>
  <si>
    <t>rechazada</t>
  </si>
  <si>
    <t>Correo-SAIP</t>
  </si>
  <si>
    <t>Miguel Tapia</t>
  </si>
  <si>
    <t>SAIP-87761</t>
  </si>
  <si>
    <t>SAIP-88135</t>
  </si>
  <si>
    <t xml:space="preserve">Hamlet  Guitierrez </t>
  </si>
  <si>
    <t>SAIP-88142</t>
  </si>
  <si>
    <t xml:space="preserve">Mayorista </t>
  </si>
  <si>
    <t>Geronimo Roca</t>
  </si>
  <si>
    <t>SAIP-88329</t>
  </si>
  <si>
    <t>SAIP-88331</t>
  </si>
  <si>
    <t>Llamada/ Correo</t>
  </si>
  <si>
    <t>Tania De Cruz Cedano</t>
  </si>
  <si>
    <t xml:space="preserve">Maria Candida De La Rosa </t>
  </si>
  <si>
    <t>Alfonsina EncarnAcion Terrero</t>
  </si>
  <si>
    <t>Correo/Llamada</t>
  </si>
  <si>
    <t>SAIP-88567</t>
  </si>
  <si>
    <t>SAIP-88569</t>
  </si>
  <si>
    <t xml:space="preserve">Arnondo Soriano </t>
  </si>
  <si>
    <t>Carlos Romero</t>
  </si>
  <si>
    <t>Alberto Diaz</t>
  </si>
  <si>
    <t>MAYORISTA-REGULACION</t>
  </si>
  <si>
    <t>Mayorista</t>
  </si>
  <si>
    <t>Protecom</t>
  </si>
  <si>
    <t xml:space="preserve">Tania de La Cruz </t>
  </si>
  <si>
    <t xml:space="preserve">Pamela Rojas </t>
  </si>
  <si>
    <t>pamelarojas@deultimominuto.net</t>
  </si>
  <si>
    <t>SAIP-88860</t>
  </si>
  <si>
    <t>mprisasard@yhoo.com</t>
  </si>
  <si>
    <t xml:space="preserve">Consejo </t>
  </si>
  <si>
    <t>SAIP-89001</t>
  </si>
  <si>
    <t>Legal / Consejo</t>
  </si>
  <si>
    <t>SAIP-89002</t>
  </si>
  <si>
    <t>Legal / Regulacion</t>
  </si>
  <si>
    <t>SAIP-89186</t>
  </si>
  <si>
    <t>SAIP-89187</t>
  </si>
  <si>
    <t>gvega@catrainyvega.com.do</t>
  </si>
  <si>
    <t>Catrin &amp; Vega  0080</t>
  </si>
  <si>
    <t>Catrin &amp; Vega  0081</t>
  </si>
  <si>
    <t>Catrin &amp; Vega  0082</t>
  </si>
  <si>
    <t xml:space="preserve">Juan Jose Cabrera </t>
  </si>
  <si>
    <t>juanjose-0541@hotmail.com</t>
  </si>
  <si>
    <t>SAIP-89334</t>
  </si>
  <si>
    <t>SAIP-89431</t>
  </si>
  <si>
    <t>Indhira Feliz Montero</t>
  </si>
  <si>
    <t>SAIP-89642</t>
  </si>
  <si>
    <t>ifelizm@cepm.com.do</t>
  </si>
  <si>
    <t>Khalil Eduardo Veras Etanislao</t>
  </si>
  <si>
    <t xml:space="preserve">RECHAZADA-Correo </t>
  </si>
  <si>
    <t>Katiuska Ortega</t>
  </si>
  <si>
    <t>katiuska.ortega@squirepb.com</t>
  </si>
  <si>
    <t>SAIP-89655</t>
  </si>
  <si>
    <t>SAIP-89501</t>
  </si>
  <si>
    <t>Legal</t>
  </si>
  <si>
    <t>Personal / SG</t>
  </si>
  <si>
    <t>ASOFER</t>
  </si>
  <si>
    <t>asofercontacto@gmail.com</t>
  </si>
  <si>
    <t>SAIP-87743</t>
  </si>
  <si>
    <t>SAIP-87885</t>
  </si>
  <si>
    <t>14/11/22023</t>
  </si>
  <si>
    <t>Emmanuel Maldonado,</t>
  </si>
  <si>
    <t>emmanuelmaldonado717@gmail.com</t>
  </si>
  <si>
    <t>Saleta Ameixeiras Rodríguez</t>
  </si>
  <si>
    <t>  sa@allcot.com</t>
  </si>
  <si>
    <t xml:space="preserve">Fernando Bucarelli </t>
  </si>
  <si>
    <t>SAIP-89957</t>
  </si>
  <si>
    <t xml:space="preserve">Nathalie duran </t>
  </si>
  <si>
    <t>nathalieldm@hotmail.com</t>
  </si>
  <si>
    <t xml:space="preserve">Llamada/ Correo </t>
  </si>
  <si>
    <t>SAIP- 90129</t>
  </si>
  <si>
    <t>Nyvys Carlot</t>
  </si>
  <si>
    <t>servicios@carlotasociados.com</t>
  </si>
  <si>
    <t>dctconsulteng@gmail.com</t>
  </si>
  <si>
    <t>SAIP-90265</t>
  </si>
  <si>
    <t>DOLLY CRUZ TAVERAS</t>
  </si>
  <si>
    <t xml:space="preserve">RUIZ CONCEPCION </t>
  </si>
  <si>
    <t>Corre</t>
  </si>
  <si>
    <t xml:space="preserve">CONSEJO </t>
  </si>
  <si>
    <t xml:space="preserve">Mayoritas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</si>
</sst>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b/>
      <sz val="11"/>
      <color theme="0"/>
      <name val="Calibri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sz val="8"/>
      <name val="Calibri"/>
      <family val="2"/>
      <scheme val="minor"/>
    </font>
    <font>
      <sz val="10.5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 Narrow"/>
      <family val="2"/>
    </font>
    <font>
      <sz val="11"/>
      <color rgb="FF0C3B5E"/>
      <name val="Segoe UI"/>
      <family val="2"/>
    </font>
    <font>
      <sz val="11"/>
      <color rgb="FF242424"/>
      <name val="Segoe UI"/>
      <family val="2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DFFE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1" fontId="10" fillId="6" borderId="1" xfId="0" applyNumberFormat="1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9" fillId="0" borderId="8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/>
    </xf>
    <xf numFmtId="1" fontId="4" fillId="6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4" fillId="5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20" fillId="4" borderId="1" xfId="0" applyNumberFormat="1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" fontId="2" fillId="3" borderId="0" xfId="0" applyNumberFormat="1" applyFont="1" applyFill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3" fillId="7" borderId="1" xfId="1" applyFill="1" applyBorder="1" applyAlignment="1">
      <alignment horizontal="center" vertical="center" wrapText="1"/>
    </xf>
    <xf numFmtId="165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/>
    </xf>
    <xf numFmtId="0" fontId="13" fillId="4" borderId="10" xfId="0" applyFont="1" applyFill="1" applyBorder="1" applyAlignment="1">
      <alignment horizontal="left" vertical="center"/>
    </xf>
    <xf numFmtId="14" fontId="21" fillId="4" borderId="1" xfId="0" applyNumberFormat="1" applyFont="1" applyFill="1" applyBorder="1" applyAlignment="1">
      <alignment horizontal="left" vertical="center"/>
    </xf>
    <xf numFmtId="1" fontId="21" fillId="6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7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28" fillId="0" borderId="0" xfId="0" applyFont="1"/>
    <xf numFmtId="0" fontId="29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3" fillId="0" borderId="0" xfId="1" applyAlignment="1">
      <alignment horizont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/>
    </xf>
    <xf numFmtId="17" fontId="8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FFE7"/>
      <color rgb="FFFD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4to. Trimestre (Octubre-Diciembre) 2023</a:t>
            </a:r>
            <a:endParaRPr lang="es-DO" baseline="0">
              <a:solidFill>
                <a:srgbClr val="0000FF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Trim.'!$B$8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'4to. Trim.'!$A$9:$A$14</c:f>
              <c:strCache>
                <c:ptCount val="6"/>
                <c:pt idx="0">
                  <c:v>PERSONAL</c:v>
                </c:pt>
                <c:pt idx="1">
                  <c:v>CORREO ELECTRONICO</c:v>
                </c:pt>
                <c:pt idx="2">
                  <c:v>SAIP</c:v>
                </c:pt>
                <c:pt idx="3">
                  <c:v>Llamada</c:v>
                </c:pt>
                <c:pt idx="4">
                  <c:v>311</c:v>
                </c:pt>
                <c:pt idx="5">
                  <c:v>Total Recibidas</c:v>
                </c:pt>
              </c:strCache>
            </c:strRef>
          </c:cat>
          <c:val>
            <c:numRef>
              <c:f>'4to. Trim.'!$B$9:$B$14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2-4F22-A734-2E7CE722FB60}"/>
            </c:ext>
          </c:extLst>
        </c:ser>
        <c:ser>
          <c:idx val="1"/>
          <c:order val="1"/>
          <c:tx>
            <c:strRef>
              <c:f>'4to. Trim.'!$C$8</c:f>
              <c:strCache>
                <c:ptCount val="1"/>
                <c:pt idx="0">
                  <c:v>Resueltas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'4to. Trim.'!$A$9:$A$14</c:f>
              <c:strCache>
                <c:ptCount val="6"/>
                <c:pt idx="0">
                  <c:v>PERSONAL</c:v>
                </c:pt>
                <c:pt idx="1">
                  <c:v>CORREO ELECTRONICO</c:v>
                </c:pt>
                <c:pt idx="2">
                  <c:v>SAIP</c:v>
                </c:pt>
                <c:pt idx="3">
                  <c:v>Llamada</c:v>
                </c:pt>
                <c:pt idx="4">
                  <c:v>311</c:v>
                </c:pt>
                <c:pt idx="5">
                  <c:v>Total Recibidas</c:v>
                </c:pt>
              </c:strCache>
            </c:strRef>
          </c:cat>
          <c:val>
            <c:numRef>
              <c:f>'4to. Trim.'!$C$9:$C$14</c:f>
              <c:numCache>
                <c:formatCode>0</c:formatCode>
                <c:ptCount val="6"/>
                <c:pt idx="0">
                  <c:v>1</c:v>
                </c:pt>
                <c:pt idx="1">
                  <c:v>13</c:v>
                </c:pt>
                <c:pt idx="2">
                  <c:v>33</c:v>
                </c:pt>
                <c:pt idx="3">
                  <c:v>0</c:v>
                </c:pt>
                <c:pt idx="4">
                  <c:v>7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72-4F22-A734-2E7CE722F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30200"/>
        <c:axId val="228030592"/>
      </c:barChart>
      <c:catAx>
        <c:axId val="22803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592"/>
        <c:crosses val="autoZero"/>
        <c:auto val="1"/>
        <c:lblAlgn val="ctr"/>
        <c:lblOffset val="100"/>
        <c:noMultiLvlLbl val="0"/>
      </c:catAx>
      <c:valAx>
        <c:axId val="22803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00FF"/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Solicitudes Recibidas OAI</a:t>
            </a:r>
            <a:endParaRPr lang="es-DO" baseline="0">
              <a:solidFill>
                <a:srgbClr val="0000FF"/>
              </a:solidFill>
              <a:effectLst/>
            </a:endParaRPr>
          </a:p>
          <a:p>
            <a:pPr>
              <a:defRPr>
                <a:solidFill>
                  <a:srgbClr val="0000FF"/>
                </a:solidFill>
              </a:defRPr>
            </a:pPr>
            <a:r>
              <a:rPr lang="es-DO" sz="1800" b="1" i="0" baseline="0">
                <a:solidFill>
                  <a:srgbClr val="0000FF"/>
                </a:solidFill>
                <a:effectLst/>
              </a:rPr>
              <a:t> 4to. Trimestre (Octubre-Diciembre) 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00FF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'4to. Trim.'!$B$21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'4to. Trim.'!$A$22:$A$29</c:f>
              <c:strCache>
                <c:ptCount val="8"/>
                <c:pt idx="0">
                  <c:v>MAYORISTA</c:v>
                </c:pt>
                <c:pt idx="1">
                  <c:v>OAI</c:v>
                </c:pt>
                <c:pt idx="2">
                  <c:v>REGULACION</c:v>
                </c:pt>
                <c:pt idx="3">
                  <c:v>LEGAL</c:v>
                </c:pt>
                <c:pt idx="4">
                  <c:v>PROTECOM</c:v>
                </c:pt>
                <c:pt idx="5">
                  <c:v>MINORISTA</c:v>
                </c:pt>
                <c:pt idx="6">
                  <c:v>CONSEJO</c:v>
                </c:pt>
                <c:pt idx="7">
                  <c:v>Total Recibidas</c:v>
                </c:pt>
              </c:strCache>
            </c:strRef>
          </c:cat>
          <c:val>
            <c:numRef>
              <c:f>'4to. Trim.'!$B$22:$B$29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53-4BBD-9651-8B548BA9C7D9}"/>
            </c:ext>
          </c:extLst>
        </c:ser>
        <c:ser>
          <c:idx val="1"/>
          <c:order val="1"/>
          <c:tx>
            <c:strRef>
              <c:f>'4to. Trim.'!$C$21</c:f>
              <c:strCache>
                <c:ptCount val="1"/>
                <c:pt idx="0">
                  <c:v> Resueltas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'4to. Trim.'!$A$22:$A$29</c:f>
              <c:strCache>
                <c:ptCount val="8"/>
                <c:pt idx="0">
                  <c:v>MAYORISTA</c:v>
                </c:pt>
                <c:pt idx="1">
                  <c:v>OAI</c:v>
                </c:pt>
                <c:pt idx="2">
                  <c:v>REGULACION</c:v>
                </c:pt>
                <c:pt idx="3">
                  <c:v>LEGAL</c:v>
                </c:pt>
                <c:pt idx="4">
                  <c:v>PROTECOM</c:v>
                </c:pt>
                <c:pt idx="5">
                  <c:v>MINORISTA</c:v>
                </c:pt>
                <c:pt idx="6">
                  <c:v>CONSEJO</c:v>
                </c:pt>
                <c:pt idx="7">
                  <c:v>Total Recibidas</c:v>
                </c:pt>
              </c:strCache>
            </c:strRef>
          </c:cat>
          <c:val>
            <c:numRef>
              <c:f>'4to. Trim.'!$C$22:$C$29</c:f>
              <c:numCache>
                <c:formatCode>0</c:formatCode>
                <c:ptCount val="8"/>
                <c:pt idx="0">
                  <c:v>11</c:v>
                </c:pt>
                <c:pt idx="1">
                  <c:v>16</c:v>
                </c:pt>
                <c:pt idx="2">
                  <c:v>8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53-4BBD-9651-8B548BA9C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29808"/>
        <c:axId val="228030984"/>
      </c:barChart>
      <c:catAx>
        <c:axId val="22802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30984"/>
        <c:crosses val="autoZero"/>
        <c:auto val="1"/>
        <c:lblAlgn val="ctr"/>
        <c:lblOffset val="100"/>
        <c:noMultiLvlLbl val="0"/>
      </c:catAx>
      <c:valAx>
        <c:axId val="22803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2802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300036</xdr:colOff>
      <xdr:row>1</xdr:row>
      <xdr:rowOff>4762</xdr:rowOff>
    </xdr:from>
    <xdr:to>
      <xdr:col>10</xdr:col>
      <xdr:colOff>476249</xdr:colOff>
      <xdr:row>14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F1DDD39-DFFC-407F-896C-5DDD83FD31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295275</xdr:colOff>
      <xdr:row>15</xdr:row>
      <xdr:rowOff>95250</xdr:rowOff>
    </xdr:from>
    <xdr:to>
      <xdr:col>10</xdr:col>
      <xdr:colOff>485775</xdr:colOff>
      <xdr:row>31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042EE7A-15C4-4B45-B428-0C1AF91F3A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595313</xdr:colOff>
      <xdr:row>0</xdr:row>
      <xdr:rowOff>109141</xdr:rowOff>
    </xdr:from>
    <xdr:to>
      <xdr:col>3</xdr:col>
      <xdr:colOff>477782</xdr:colOff>
      <xdr:row>4</xdr:row>
      <xdr:rowOff>25696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753B87-76C6-476C-AA21-5C038B8FD1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3" y="109141"/>
          <a:ext cx="3017782" cy="6706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prisard@yahoo.com" TargetMode="External"/><Relationship Id="rId13" Type="http://schemas.openxmlformats.org/officeDocument/2006/relationships/hyperlink" Target="mailto:mtapia@defensordelpueblo.gob.do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eprisard@yahoo.com" TargetMode="External"/><Relationship Id="rId7" Type="http://schemas.openxmlformats.org/officeDocument/2006/relationships/hyperlink" Target="mailto:Meprisard@yahoo.com" TargetMode="External"/><Relationship Id="rId12" Type="http://schemas.openxmlformats.org/officeDocument/2006/relationships/hyperlink" Target="mailto:mtapia@defensordelpueblo.gob.do" TargetMode="External"/><Relationship Id="rId17" Type="http://schemas.openxmlformats.org/officeDocument/2006/relationships/hyperlink" Target="mailto:Meprisard@yahoo.com" TargetMode="External"/><Relationship Id="rId2" Type="http://schemas.openxmlformats.org/officeDocument/2006/relationships/hyperlink" Target="mailto:Mguridim@unen.do" TargetMode="External"/><Relationship Id="rId16" Type="http://schemas.openxmlformats.org/officeDocument/2006/relationships/hyperlink" Target="mailto:Meprisard@yahoo.com" TargetMode="External"/><Relationship Id="rId1" Type="http://schemas.openxmlformats.org/officeDocument/2006/relationships/hyperlink" Target="mailto:Gsantna@adellmerizalde.co" TargetMode="External"/><Relationship Id="rId6" Type="http://schemas.openxmlformats.org/officeDocument/2006/relationships/hyperlink" Target="mailto:Meprisard@yahoo.com" TargetMode="External"/><Relationship Id="rId11" Type="http://schemas.openxmlformats.org/officeDocument/2006/relationships/hyperlink" Target="mailto:Meprisard@yahoo.com" TargetMode="External"/><Relationship Id="rId5" Type="http://schemas.openxmlformats.org/officeDocument/2006/relationships/hyperlink" Target="mailto:espinalsport2@uotlook.com" TargetMode="External"/><Relationship Id="rId15" Type="http://schemas.openxmlformats.org/officeDocument/2006/relationships/hyperlink" Target="mailto:Meprisard@yahoo.com" TargetMode="External"/><Relationship Id="rId10" Type="http://schemas.openxmlformats.org/officeDocument/2006/relationships/hyperlink" Target="mailto:Meprisard@yahoo.com" TargetMode="External"/><Relationship Id="rId4" Type="http://schemas.openxmlformats.org/officeDocument/2006/relationships/hyperlink" Target="mailto:imendez@defensordelpueblo.gov.do" TargetMode="External"/><Relationship Id="rId9" Type="http://schemas.openxmlformats.org/officeDocument/2006/relationships/hyperlink" Target="mailto:Meprisard@yahoo.com" TargetMode="External"/><Relationship Id="rId14" Type="http://schemas.openxmlformats.org/officeDocument/2006/relationships/hyperlink" Target="mailto:Meprisard@yahoo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vega@catrainyvega.com.do" TargetMode="External"/><Relationship Id="rId13" Type="http://schemas.openxmlformats.org/officeDocument/2006/relationships/hyperlink" Target="mailto:asofercontacto@gmail.com" TargetMode="External"/><Relationship Id="rId3" Type="http://schemas.openxmlformats.org/officeDocument/2006/relationships/hyperlink" Target="mailto:mprisasard@yhoo.com" TargetMode="External"/><Relationship Id="rId7" Type="http://schemas.openxmlformats.org/officeDocument/2006/relationships/hyperlink" Target="mailto:gvega@catrainyvega.com.do" TargetMode="External"/><Relationship Id="rId12" Type="http://schemas.openxmlformats.org/officeDocument/2006/relationships/hyperlink" Target="mailto:mprisasard@yhoo.com" TargetMode="External"/><Relationship Id="rId2" Type="http://schemas.openxmlformats.org/officeDocument/2006/relationships/hyperlink" Target="mailto:mprisasard@yhoo.com" TargetMode="External"/><Relationship Id="rId16" Type="http://schemas.openxmlformats.org/officeDocument/2006/relationships/comments" Target="../comments1.xml"/><Relationship Id="rId1" Type="http://schemas.openxmlformats.org/officeDocument/2006/relationships/hyperlink" Target="mailto:pamelarojas@deultimominuto.net" TargetMode="External"/><Relationship Id="rId6" Type="http://schemas.openxmlformats.org/officeDocument/2006/relationships/hyperlink" Target="mailto:mprisasard@yhoo.com" TargetMode="External"/><Relationship Id="rId11" Type="http://schemas.openxmlformats.org/officeDocument/2006/relationships/hyperlink" Target="mailto:mprisasard@yhoo.com" TargetMode="External"/><Relationship Id="rId5" Type="http://schemas.openxmlformats.org/officeDocument/2006/relationships/hyperlink" Target="mailto:mprisasard@yhoo.com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mailto:juanjose-0541@hotmail.com" TargetMode="External"/><Relationship Id="rId4" Type="http://schemas.openxmlformats.org/officeDocument/2006/relationships/hyperlink" Target="mailto:mprisasard@yhoo.com" TargetMode="External"/><Relationship Id="rId9" Type="http://schemas.openxmlformats.org/officeDocument/2006/relationships/hyperlink" Target="mailto:gvega@catrainyvega.com.do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athalieldm@hotmail.com" TargetMode="External"/><Relationship Id="rId2" Type="http://schemas.openxmlformats.org/officeDocument/2006/relationships/hyperlink" Target="mailto:meprisard@yahoo.com" TargetMode="External"/><Relationship Id="rId1" Type="http://schemas.openxmlformats.org/officeDocument/2006/relationships/hyperlink" Target="mailto:katiuska.ortega@squirepb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emmanuelmaldonado717@gmail.com" TargetMode="External"/><Relationship Id="rId4" Type="http://schemas.openxmlformats.org/officeDocument/2006/relationships/hyperlink" Target="mailto:meprisard@yahoo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L37"/>
  <sheetViews>
    <sheetView topLeftCell="A3" zoomScale="71" zoomScaleNormal="71" workbookViewId="0">
      <selection activeCell="Q26" sqref="Q26"/>
    </sheetView>
  </sheetViews>
  <sheetFormatPr baseColWidth="10" defaultColWidth="11.44140625" defaultRowHeight="14.4" x14ac:dyDescent="0.3"/>
  <cols>
    <col min="1" max="1" width="4.109375" customWidth="1"/>
    <col min="2" max="2" width="4.88671875" customWidth="1"/>
    <col min="3" max="3" width="35" style="4" customWidth="1"/>
    <col min="4" max="4" width="13.6640625" style="1" customWidth="1"/>
    <col min="5" max="5" width="10.5546875" style="1" bestFit="1" customWidth="1"/>
    <col min="6" max="6" width="36" style="1" customWidth="1"/>
    <col min="7" max="7" width="18.6640625" style="1" customWidth="1"/>
    <col min="8" max="8" width="12.88671875" style="1" customWidth="1"/>
    <col min="9" max="9" width="26.109375" style="1" customWidth="1"/>
    <col min="10" max="10" width="12.44140625" style="1" customWidth="1"/>
    <col min="11" max="11" width="17" style="1" customWidth="1"/>
    <col min="12" max="12" width="14.88671875" customWidth="1"/>
  </cols>
  <sheetData>
    <row r="1" spans="2:12" ht="23.4" x14ac:dyDescent="0.3">
      <c r="B1" s="94" t="s">
        <v>18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2:12" x14ac:dyDescent="0.3">
      <c r="B2" s="95" t="s">
        <v>19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x14ac:dyDescent="0.3">
      <c r="B3" s="99">
        <v>45200</v>
      </c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2:12" ht="14.25" customHeight="1" thickBo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2" s="5" customFormat="1" ht="61.5" customHeight="1" x14ac:dyDescent="0.3">
      <c r="B5" s="52"/>
      <c r="C5" s="17" t="s">
        <v>3</v>
      </c>
      <c r="D5" s="17" t="s">
        <v>79</v>
      </c>
      <c r="E5" s="17" t="s">
        <v>16</v>
      </c>
      <c r="F5" s="17" t="s">
        <v>4</v>
      </c>
      <c r="G5" s="17" t="s">
        <v>13</v>
      </c>
      <c r="H5" s="17" t="s">
        <v>0</v>
      </c>
      <c r="I5" s="17" t="s">
        <v>17</v>
      </c>
      <c r="J5" s="17" t="s">
        <v>1</v>
      </c>
      <c r="K5" s="17" t="s">
        <v>2</v>
      </c>
      <c r="L5" s="18" t="s">
        <v>21</v>
      </c>
    </row>
    <row r="6" spans="2:12" s="5" customFormat="1" x14ac:dyDescent="0.3">
      <c r="B6" s="15">
        <v>1</v>
      </c>
      <c r="C6" s="13" t="s">
        <v>61</v>
      </c>
      <c r="D6" s="51" t="s">
        <v>60</v>
      </c>
      <c r="E6" s="12" t="s">
        <v>60</v>
      </c>
      <c r="F6" s="16" t="s">
        <v>62</v>
      </c>
      <c r="G6" s="12" t="s">
        <v>63</v>
      </c>
      <c r="H6" s="43">
        <v>45202</v>
      </c>
      <c r="I6" s="12" t="s">
        <v>7</v>
      </c>
      <c r="J6" s="14">
        <v>45223</v>
      </c>
      <c r="K6" s="12">
        <v>15</v>
      </c>
      <c r="L6" s="3" t="s">
        <v>52</v>
      </c>
    </row>
    <row r="7" spans="2:12" s="5" customFormat="1" x14ac:dyDescent="0.3">
      <c r="B7" s="15">
        <v>2</v>
      </c>
      <c r="C7" s="13" t="s">
        <v>64</v>
      </c>
      <c r="D7" s="51" t="s">
        <v>60</v>
      </c>
      <c r="E7" s="12" t="s">
        <v>60</v>
      </c>
      <c r="F7" s="16" t="s">
        <v>65</v>
      </c>
      <c r="G7" s="12" t="s">
        <v>49</v>
      </c>
      <c r="H7" s="43">
        <v>45203</v>
      </c>
      <c r="I7" s="12" t="s">
        <v>75</v>
      </c>
      <c r="J7" s="14">
        <v>45211</v>
      </c>
      <c r="K7" s="12">
        <v>7</v>
      </c>
      <c r="L7" s="3" t="s">
        <v>49</v>
      </c>
    </row>
    <row r="8" spans="2:12" s="5" customFormat="1" x14ac:dyDescent="0.3">
      <c r="B8" s="15">
        <v>3</v>
      </c>
      <c r="C8" s="13" t="s">
        <v>76</v>
      </c>
      <c r="D8" s="51" t="s">
        <v>60</v>
      </c>
      <c r="E8" s="12" t="s">
        <v>60</v>
      </c>
      <c r="F8" s="16" t="s">
        <v>66</v>
      </c>
      <c r="G8" s="12" t="s">
        <v>49</v>
      </c>
      <c r="H8" s="63">
        <v>45203</v>
      </c>
      <c r="I8" s="46" t="s">
        <v>48</v>
      </c>
      <c r="J8" s="69">
        <v>45265</v>
      </c>
      <c r="K8" s="46">
        <v>1</v>
      </c>
      <c r="L8" s="35" t="s">
        <v>47</v>
      </c>
    </row>
    <row r="9" spans="2:12" s="5" customFormat="1" x14ac:dyDescent="0.3">
      <c r="B9" s="15">
        <v>4</v>
      </c>
      <c r="C9" s="68" t="s">
        <v>67</v>
      </c>
      <c r="D9" s="51" t="s">
        <v>60</v>
      </c>
      <c r="E9" s="12" t="s">
        <v>60</v>
      </c>
      <c r="F9" s="16" t="s">
        <v>68</v>
      </c>
      <c r="G9" s="12" t="s">
        <v>45</v>
      </c>
      <c r="H9" s="63">
        <v>45204</v>
      </c>
      <c r="I9" s="46" t="s">
        <v>5</v>
      </c>
      <c r="J9" s="69">
        <v>45204</v>
      </c>
      <c r="K9" s="46">
        <v>1</v>
      </c>
      <c r="L9" s="35" t="s">
        <v>49</v>
      </c>
    </row>
    <row r="10" spans="2:12" s="5" customFormat="1" x14ac:dyDescent="0.3">
      <c r="B10" s="15">
        <v>5</v>
      </c>
      <c r="C10" s="13" t="s">
        <v>69</v>
      </c>
      <c r="D10" s="51" t="s">
        <v>60</v>
      </c>
      <c r="E10" s="12" t="s">
        <v>60</v>
      </c>
      <c r="F10" s="16" t="s">
        <v>70</v>
      </c>
      <c r="G10" s="12" t="s">
        <v>45</v>
      </c>
      <c r="H10" s="63">
        <v>45205</v>
      </c>
      <c r="I10" s="46" t="s">
        <v>5</v>
      </c>
      <c r="J10" s="69">
        <v>45205</v>
      </c>
      <c r="K10" s="46">
        <v>1</v>
      </c>
      <c r="L10" s="35" t="s">
        <v>49</v>
      </c>
    </row>
    <row r="11" spans="2:12" s="5" customFormat="1" x14ac:dyDescent="0.3">
      <c r="B11" s="15">
        <v>6</v>
      </c>
      <c r="C11" s="13" t="s">
        <v>76</v>
      </c>
      <c r="D11" s="51" t="s">
        <v>60</v>
      </c>
      <c r="E11" s="12" t="s">
        <v>60</v>
      </c>
      <c r="F11" s="16" t="s">
        <v>66</v>
      </c>
      <c r="G11" s="12" t="s">
        <v>71</v>
      </c>
      <c r="H11" s="63" t="s">
        <v>72</v>
      </c>
      <c r="I11" s="46" t="s">
        <v>73</v>
      </c>
      <c r="J11" s="69">
        <v>45212</v>
      </c>
      <c r="K11" s="46">
        <v>25</v>
      </c>
      <c r="L11" s="35" t="s">
        <v>47</v>
      </c>
    </row>
    <row r="12" spans="2:12" s="5" customFormat="1" x14ac:dyDescent="0.3">
      <c r="B12" s="15">
        <v>7</v>
      </c>
      <c r="C12" s="13" t="s">
        <v>74</v>
      </c>
      <c r="D12" s="51" t="s">
        <v>60</v>
      </c>
      <c r="E12" s="12" t="s">
        <v>60</v>
      </c>
      <c r="F12" s="16" t="s">
        <v>60</v>
      </c>
      <c r="G12" s="12" t="s">
        <v>59</v>
      </c>
      <c r="H12" s="63">
        <v>45209</v>
      </c>
      <c r="I12" s="46" t="s">
        <v>5</v>
      </c>
      <c r="J12" s="69">
        <v>45210</v>
      </c>
      <c r="K12" s="46">
        <v>1</v>
      </c>
      <c r="L12" s="35" t="s">
        <v>50</v>
      </c>
    </row>
    <row r="13" spans="2:12" s="5" customFormat="1" x14ac:dyDescent="0.3">
      <c r="B13" s="15">
        <v>8</v>
      </c>
      <c r="C13" s="13" t="s">
        <v>76</v>
      </c>
      <c r="D13" s="51" t="s">
        <v>60</v>
      </c>
      <c r="E13" s="12" t="s">
        <v>60</v>
      </c>
      <c r="F13" s="16" t="s">
        <v>66</v>
      </c>
      <c r="G13" s="12" t="s">
        <v>77</v>
      </c>
      <c r="H13" s="63">
        <v>45215</v>
      </c>
      <c r="I13" s="46" t="s">
        <v>48</v>
      </c>
      <c r="J13" s="69">
        <v>45248</v>
      </c>
      <c r="K13" s="46">
        <v>1</v>
      </c>
      <c r="L13" s="35" t="s">
        <v>47</v>
      </c>
    </row>
    <row r="14" spans="2:12" s="5" customFormat="1" x14ac:dyDescent="0.3">
      <c r="B14" s="15">
        <v>9</v>
      </c>
      <c r="C14" s="13" t="s">
        <v>76</v>
      </c>
      <c r="D14" s="51" t="s">
        <v>60</v>
      </c>
      <c r="E14" s="12" t="s">
        <v>60</v>
      </c>
      <c r="F14" s="16" t="s">
        <v>66</v>
      </c>
      <c r="G14" s="12" t="s">
        <v>78</v>
      </c>
      <c r="H14" s="63">
        <v>45216</v>
      </c>
      <c r="I14" s="46" t="s">
        <v>7</v>
      </c>
      <c r="J14" s="69">
        <v>45225</v>
      </c>
      <c r="K14" s="46">
        <v>7</v>
      </c>
      <c r="L14" s="35" t="s">
        <v>49</v>
      </c>
    </row>
    <row r="15" spans="2:12" s="5" customFormat="1" x14ac:dyDescent="0.3">
      <c r="B15" s="15">
        <v>10</v>
      </c>
      <c r="C15" s="13" t="s">
        <v>80</v>
      </c>
      <c r="D15" s="51" t="s">
        <v>60</v>
      </c>
      <c r="E15" s="12" t="s">
        <v>60</v>
      </c>
      <c r="F15" s="16" t="s">
        <v>66</v>
      </c>
      <c r="G15" s="12" t="s">
        <v>81</v>
      </c>
      <c r="H15" s="63">
        <v>45217</v>
      </c>
      <c r="I15" s="46" t="s">
        <v>48</v>
      </c>
      <c r="J15" s="69">
        <v>45222</v>
      </c>
      <c r="K15" s="46">
        <v>4</v>
      </c>
      <c r="L15" s="35" t="s">
        <v>47</v>
      </c>
    </row>
    <row r="16" spans="2:12" s="5" customFormat="1" x14ac:dyDescent="0.3">
      <c r="B16" s="15">
        <v>11</v>
      </c>
      <c r="C16" s="13" t="s">
        <v>76</v>
      </c>
      <c r="D16" s="51" t="s">
        <v>60</v>
      </c>
      <c r="E16" s="12" t="s">
        <v>60</v>
      </c>
      <c r="F16" s="16" t="s">
        <v>66</v>
      </c>
      <c r="G16" s="12" t="s">
        <v>82</v>
      </c>
      <c r="H16" s="63">
        <v>45222</v>
      </c>
      <c r="I16" s="46" t="s">
        <v>54</v>
      </c>
      <c r="J16" s="69">
        <v>45224</v>
      </c>
      <c r="K16" s="46">
        <v>2</v>
      </c>
      <c r="L16" s="35" t="s">
        <v>47</v>
      </c>
    </row>
    <row r="17" spans="2:12" s="5" customFormat="1" x14ac:dyDescent="0.3">
      <c r="B17" s="15">
        <v>12</v>
      </c>
      <c r="C17" s="13" t="s">
        <v>76</v>
      </c>
      <c r="D17" s="51" t="s">
        <v>60</v>
      </c>
      <c r="E17" s="12" t="s">
        <v>60</v>
      </c>
      <c r="F17" s="16" t="s">
        <v>66</v>
      </c>
      <c r="G17" s="12" t="s">
        <v>83</v>
      </c>
      <c r="H17" s="63">
        <v>45243</v>
      </c>
      <c r="I17" s="46" t="s">
        <v>54</v>
      </c>
      <c r="J17" s="69" t="s">
        <v>149</v>
      </c>
      <c r="K17" s="46">
        <v>1</v>
      </c>
      <c r="L17" s="35" t="s">
        <v>49</v>
      </c>
    </row>
    <row r="18" spans="2:12" s="5" customFormat="1" x14ac:dyDescent="0.3">
      <c r="B18" s="15">
        <v>13</v>
      </c>
      <c r="C18" s="13" t="s">
        <v>85</v>
      </c>
      <c r="D18" s="51" t="s">
        <v>60</v>
      </c>
      <c r="E18" s="12" t="s">
        <v>60</v>
      </c>
      <c r="F18" s="16" t="s">
        <v>84</v>
      </c>
      <c r="G18" s="12" t="s">
        <v>147</v>
      </c>
      <c r="H18" s="63">
        <v>45222</v>
      </c>
      <c r="I18" s="46" t="s">
        <v>5</v>
      </c>
      <c r="J18" s="69" t="s">
        <v>90</v>
      </c>
      <c r="K18" s="46">
        <v>1</v>
      </c>
      <c r="L18" s="35" t="s">
        <v>47</v>
      </c>
    </row>
    <row r="19" spans="2:12" s="5" customFormat="1" x14ac:dyDescent="0.3">
      <c r="B19" s="15">
        <v>14</v>
      </c>
      <c r="C19" s="13" t="s">
        <v>85</v>
      </c>
      <c r="D19" s="51" t="s">
        <v>60</v>
      </c>
      <c r="E19" s="12" t="s">
        <v>60</v>
      </c>
      <c r="F19" s="16" t="s">
        <v>84</v>
      </c>
      <c r="G19" s="12" t="s">
        <v>86</v>
      </c>
      <c r="H19" s="63">
        <v>45222</v>
      </c>
      <c r="I19" s="46" t="s">
        <v>5</v>
      </c>
      <c r="J19" s="69" t="s">
        <v>90</v>
      </c>
      <c r="K19" s="46">
        <v>1</v>
      </c>
      <c r="L19" s="35" t="s">
        <v>47</v>
      </c>
    </row>
    <row r="20" spans="2:12" s="5" customFormat="1" x14ac:dyDescent="0.3">
      <c r="B20" s="15">
        <v>15</v>
      </c>
      <c r="C20" s="13" t="s">
        <v>92</v>
      </c>
      <c r="D20" s="51" t="s">
        <v>60</v>
      </c>
      <c r="E20" s="12" t="s">
        <v>60</v>
      </c>
      <c r="F20" s="16"/>
      <c r="G20" s="12" t="s">
        <v>93</v>
      </c>
      <c r="H20" s="63">
        <v>45223</v>
      </c>
      <c r="I20" s="46" t="s">
        <v>6</v>
      </c>
      <c r="J20" s="69">
        <v>45232</v>
      </c>
      <c r="K20" s="46">
        <v>7</v>
      </c>
      <c r="L20" s="35" t="s">
        <v>47</v>
      </c>
    </row>
    <row r="21" spans="2:12" s="5" customFormat="1" x14ac:dyDescent="0.3">
      <c r="B21" s="15">
        <v>16</v>
      </c>
      <c r="C21" s="13" t="s">
        <v>76</v>
      </c>
      <c r="D21" s="51" t="s">
        <v>60</v>
      </c>
      <c r="E21" s="12" t="s">
        <v>60</v>
      </c>
      <c r="F21" s="16" t="s">
        <v>66</v>
      </c>
      <c r="G21" s="12" t="s">
        <v>87</v>
      </c>
      <c r="H21" s="63">
        <v>45224</v>
      </c>
      <c r="I21" s="46" t="s">
        <v>48</v>
      </c>
      <c r="J21" s="69">
        <v>45231</v>
      </c>
      <c r="K21" s="46">
        <v>6</v>
      </c>
      <c r="L21" s="35" t="s">
        <v>49</v>
      </c>
    </row>
    <row r="22" spans="2:12" s="5" customFormat="1" x14ac:dyDescent="0.3">
      <c r="B22" s="15">
        <v>17</v>
      </c>
      <c r="C22" s="13" t="s">
        <v>76</v>
      </c>
      <c r="D22" s="51" t="s">
        <v>60</v>
      </c>
      <c r="E22" s="12" t="s">
        <v>60</v>
      </c>
      <c r="F22" s="16" t="s">
        <v>66</v>
      </c>
      <c r="G22" s="12" t="s">
        <v>88</v>
      </c>
      <c r="H22" s="63">
        <v>45224</v>
      </c>
      <c r="I22" s="46" t="s">
        <v>54</v>
      </c>
      <c r="J22" s="69">
        <v>45256</v>
      </c>
      <c r="K22" s="46">
        <v>1</v>
      </c>
      <c r="L22" s="35" t="s">
        <v>47</v>
      </c>
    </row>
    <row r="23" spans="2:12" s="5" customFormat="1" x14ac:dyDescent="0.3">
      <c r="B23" s="15">
        <v>18</v>
      </c>
      <c r="C23" s="13" t="s">
        <v>76</v>
      </c>
      <c r="D23" s="51" t="s">
        <v>60</v>
      </c>
      <c r="E23" s="12" t="s">
        <v>60</v>
      </c>
      <c r="F23" s="16" t="s">
        <v>66</v>
      </c>
      <c r="G23" s="12" t="s">
        <v>89</v>
      </c>
      <c r="H23" s="63">
        <v>45224</v>
      </c>
      <c r="I23" s="46" t="s">
        <v>5</v>
      </c>
      <c r="J23" s="69">
        <v>45225</v>
      </c>
      <c r="K23" s="46">
        <v>1</v>
      </c>
      <c r="L23" s="35" t="s">
        <v>91</v>
      </c>
    </row>
    <row r="24" spans="2:12" s="5" customFormat="1" x14ac:dyDescent="0.3">
      <c r="B24" s="15">
        <v>19</v>
      </c>
      <c r="C24" s="13" t="s">
        <v>76</v>
      </c>
      <c r="D24" s="51" t="s">
        <v>60</v>
      </c>
      <c r="E24" s="12" t="s">
        <v>60</v>
      </c>
      <c r="F24" s="16" t="s">
        <v>66</v>
      </c>
      <c r="G24" s="12" t="s">
        <v>148</v>
      </c>
      <c r="H24" s="63">
        <v>45225</v>
      </c>
      <c r="I24" s="46" t="s">
        <v>56</v>
      </c>
      <c r="J24" s="69">
        <v>45229</v>
      </c>
      <c r="K24" s="46">
        <v>4</v>
      </c>
      <c r="L24" s="35" t="s">
        <v>49</v>
      </c>
    </row>
    <row r="25" spans="2:12" s="5" customFormat="1" x14ac:dyDescent="0.3">
      <c r="B25" s="15"/>
      <c r="C25" s="13"/>
      <c r="D25" s="51"/>
      <c r="E25" s="12"/>
      <c r="F25" s="16"/>
      <c r="G25" s="12"/>
      <c r="H25" s="43"/>
      <c r="I25" s="12"/>
      <c r="J25" s="14"/>
      <c r="K25" s="12"/>
      <c r="L25" s="3"/>
    </row>
    <row r="26" spans="2:12" x14ac:dyDescent="0.3">
      <c r="B26" s="40"/>
      <c r="C26" s="64"/>
      <c r="D26" s="65"/>
      <c r="E26" s="34"/>
      <c r="F26" s="55"/>
      <c r="G26" s="34"/>
      <c r="H26" s="57"/>
      <c r="I26" s="34"/>
      <c r="J26" s="66"/>
      <c r="K26" s="34">
        <f>AVERAGE(K6:K25)</f>
        <v>4.5789473684210522</v>
      </c>
      <c r="L26" s="67"/>
    </row>
    <row r="27" spans="2:12" x14ac:dyDescent="0.3">
      <c r="B27" s="40"/>
      <c r="C27" s="64"/>
      <c r="D27" s="65"/>
      <c r="E27" s="34"/>
      <c r="F27" s="55"/>
      <c r="G27" s="34"/>
      <c r="H27" s="57"/>
      <c r="I27" s="34"/>
      <c r="J27" s="66"/>
      <c r="K27" s="34"/>
      <c r="L27" s="67"/>
    </row>
    <row r="28" spans="2:12" ht="31.2" x14ac:dyDescent="0.3">
      <c r="B28" s="40"/>
      <c r="E28" s="34"/>
      <c r="F28" s="55"/>
      <c r="I28" s="31" t="s">
        <v>17</v>
      </c>
      <c r="J28" s="23" t="s">
        <v>25</v>
      </c>
      <c r="K28" s="23" t="s">
        <v>29</v>
      </c>
      <c r="L28" s="23" t="s">
        <v>27</v>
      </c>
    </row>
    <row r="29" spans="2:12" ht="15.6" x14ac:dyDescent="0.3">
      <c r="C29" s="21" t="s">
        <v>23</v>
      </c>
      <c r="D29" s="22" t="s">
        <v>25</v>
      </c>
      <c r="E29" s="22" t="s">
        <v>26</v>
      </c>
      <c r="F29" s="23" t="s">
        <v>27</v>
      </c>
      <c r="I29" s="72" t="s">
        <v>5</v>
      </c>
      <c r="J29" s="26">
        <v>0</v>
      </c>
      <c r="K29" s="26">
        <v>6</v>
      </c>
      <c r="L29" s="25">
        <f>+J29+K29</f>
        <v>6</v>
      </c>
    </row>
    <row r="30" spans="2:12" x14ac:dyDescent="0.3">
      <c r="C30" s="24" t="s">
        <v>14</v>
      </c>
      <c r="D30" s="26">
        <v>0</v>
      </c>
      <c r="E30" s="26">
        <v>0</v>
      </c>
      <c r="F30" s="25">
        <f>+D30+E30</f>
        <v>0</v>
      </c>
      <c r="I30" s="73" t="s">
        <v>9</v>
      </c>
      <c r="J30" s="33">
        <v>0</v>
      </c>
      <c r="K30" s="26">
        <v>1</v>
      </c>
      <c r="L30" s="25">
        <f t="shared" ref="L30:L35" si="0">+J30+K30</f>
        <v>1</v>
      </c>
    </row>
    <row r="31" spans="2:12" x14ac:dyDescent="0.3">
      <c r="C31" s="20" t="s">
        <v>32</v>
      </c>
      <c r="D31" s="26">
        <v>0</v>
      </c>
      <c r="E31" s="26">
        <v>4</v>
      </c>
      <c r="F31" s="25">
        <f t="shared" ref="F31:F34" si="1">+D31+E31</f>
        <v>4</v>
      </c>
      <c r="I31" s="37" t="s">
        <v>22</v>
      </c>
      <c r="J31" s="33">
        <v>0</v>
      </c>
      <c r="K31" s="26">
        <v>5</v>
      </c>
      <c r="L31" s="25">
        <f t="shared" si="0"/>
        <v>5</v>
      </c>
    </row>
    <row r="32" spans="2:12" x14ac:dyDescent="0.3">
      <c r="C32" s="24" t="s">
        <v>11</v>
      </c>
      <c r="D32" s="26">
        <v>0</v>
      </c>
      <c r="E32" s="26">
        <v>14</v>
      </c>
      <c r="F32" s="25">
        <f t="shared" si="1"/>
        <v>14</v>
      </c>
      <c r="I32" s="37" t="s">
        <v>7</v>
      </c>
      <c r="J32" s="33">
        <v>0</v>
      </c>
      <c r="K32" s="26">
        <v>6</v>
      </c>
      <c r="L32" s="25">
        <f t="shared" si="0"/>
        <v>6</v>
      </c>
    </row>
    <row r="33" spans="3:12" x14ac:dyDescent="0.3">
      <c r="C33" s="20">
        <v>311</v>
      </c>
      <c r="D33" s="26">
        <v>0</v>
      </c>
      <c r="E33" s="26">
        <v>1</v>
      </c>
      <c r="F33" s="25">
        <f t="shared" si="1"/>
        <v>1</v>
      </c>
      <c r="I33" s="37" t="s">
        <v>8</v>
      </c>
      <c r="J33" s="33">
        <v>0</v>
      </c>
      <c r="K33" s="26">
        <v>0</v>
      </c>
      <c r="L33" s="25">
        <f t="shared" si="0"/>
        <v>0</v>
      </c>
    </row>
    <row r="34" spans="3:12" x14ac:dyDescent="0.3">
      <c r="C34" s="71" t="s">
        <v>36</v>
      </c>
      <c r="D34" s="26">
        <v>0</v>
      </c>
      <c r="E34" s="26">
        <v>0</v>
      </c>
      <c r="F34" s="25">
        <f t="shared" si="1"/>
        <v>0</v>
      </c>
      <c r="I34" s="37" t="s">
        <v>39</v>
      </c>
      <c r="J34" s="33">
        <v>0</v>
      </c>
      <c r="K34" s="26">
        <v>1</v>
      </c>
      <c r="L34" s="25">
        <f t="shared" si="0"/>
        <v>1</v>
      </c>
    </row>
    <row r="35" spans="3:12" x14ac:dyDescent="0.3">
      <c r="C35" s="70" t="s">
        <v>27</v>
      </c>
      <c r="D35" s="42">
        <f>SUBTOTAL(9,D30:D33)</f>
        <v>0</v>
      </c>
      <c r="E35" s="42">
        <f>SUBTOTAL(9,E30:E33)</f>
        <v>19</v>
      </c>
      <c r="F35" s="42">
        <f t="shared" ref="F35" si="2">SUBTOTAL(9,F30:F33)</f>
        <v>19</v>
      </c>
      <c r="I35" s="37" t="s">
        <v>6</v>
      </c>
      <c r="J35" s="33">
        <v>0</v>
      </c>
      <c r="K35" s="26">
        <v>1</v>
      </c>
      <c r="L35" s="25">
        <f t="shared" si="0"/>
        <v>1</v>
      </c>
    </row>
    <row r="36" spans="3:12" x14ac:dyDescent="0.3">
      <c r="C36" s="49"/>
      <c r="D36" s="50"/>
      <c r="E36" s="50"/>
      <c r="F36" s="50"/>
      <c r="I36" s="10" t="s">
        <v>27</v>
      </c>
      <c r="J36" s="27">
        <f>SUM(J29:J35)</f>
        <v>0</v>
      </c>
      <c r="K36" s="27">
        <f>SUM(K29:K35)</f>
        <v>20</v>
      </c>
      <c r="L36" s="27">
        <f>SUM(L29:L35)</f>
        <v>20</v>
      </c>
    </row>
    <row r="37" spans="3:12" x14ac:dyDescent="0.3">
      <c r="C37" s="49"/>
      <c r="D37" s="50"/>
      <c r="E37" s="50"/>
      <c r="F37" s="50"/>
    </row>
  </sheetData>
  <autoFilter ref="B5:L24" xr:uid="{00000000-0001-0000-0C00-000000000000}"/>
  <mergeCells count="3">
    <mergeCell ref="B1:L1"/>
    <mergeCell ref="B2:L2"/>
    <mergeCell ref="B3:L3"/>
  </mergeCells>
  <phoneticPr fontId="22" type="noConversion"/>
  <hyperlinks>
    <hyperlink ref="F6" r:id="rId1" xr:uid="{00000000-0004-0000-0C00-000000000000}"/>
    <hyperlink ref="F7" r:id="rId2" xr:uid="{00000000-0004-0000-0C00-000001000000}"/>
    <hyperlink ref="F8" r:id="rId3" xr:uid="{00000000-0004-0000-0C00-000002000000}"/>
    <hyperlink ref="F9" r:id="rId4" xr:uid="{00000000-0004-0000-0C00-000003000000}"/>
    <hyperlink ref="F10" r:id="rId5" xr:uid="{00000000-0004-0000-0C00-000004000000}"/>
    <hyperlink ref="F11" r:id="rId6" xr:uid="{00000000-0004-0000-0C00-000005000000}"/>
    <hyperlink ref="F13" r:id="rId7" xr:uid="{00000000-0004-0000-0C00-000006000000}"/>
    <hyperlink ref="F14" r:id="rId8" xr:uid="{00000000-0004-0000-0C00-000007000000}"/>
    <hyperlink ref="F15" r:id="rId9" xr:uid="{00000000-0004-0000-0C00-000008000000}"/>
    <hyperlink ref="F16" r:id="rId10" xr:uid="{00000000-0004-0000-0C00-000009000000}"/>
    <hyperlink ref="F17" r:id="rId11" xr:uid="{00000000-0004-0000-0C00-00000A000000}"/>
    <hyperlink ref="F18" r:id="rId12" xr:uid="{00000000-0004-0000-0C00-00000B000000}"/>
    <hyperlink ref="F19" r:id="rId13" xr:uid="{00000000-0004-0000-0C00-00000C000000}"/>
    <hyperlink ref="F21" r:id="rId14" xr:uid="{00000000-0004-0000-0C00-00000D000000}"/>
    <hyperlink ref="F22" r:id="rId15" xr:uid="{00000000-0004-0000-0C00-00000E000000}"/>
    <hyperlink ref="F23" r:id="rId16" xr:uid="{00000000-0004-0000-0C00-00000F000000}"/>
    <hyperlink ref="F24" r:id="rId17" xr:uid="{00000000-0004-0000-0C00-000010000000}"/>
  </hyperlinks>
  <pageMargins left="0.23622047244094491" right="0.23622047244094491" top="0.74803149606299213" bottom="0.74803149606299213" header="0.31496062992125984" footer="0.31496062992125984"/>
  <pageSetup paperSize="9" scale="50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1"/>
  <sheetViews>
    <sheetView topLeftCell="A20" zoomScale="96" zoomScaleNormal="96" workbookViewId="0">
      <selection activeCell="K36" sqref="K36"/>
    </sheetView>
  </sheetViews>
  <sheetFormatPr baseColWidth="10" defaultColWidth="11.44140625" defaultRowHeight="14.4" x14ac:dyDescent="0.3"/>
  <cols>
    <col min="2" max="2" width="3.33203125" bestFit="1" customWidth="1"/>
    <col min="3" max="3" width="25.44140625" style="4" customWidth="1"/>
    <col min="4" max="4" width="9.6640625" style="1" customWidth="1"/>
    <col min="5" max="5" width="13.5546875" style="1" customWidth="1"/>
    <col min="6" max="6" width="27" style="1" customWidth="1"/>
    <col min="7" max="7" width="15.109375" style="1" customWidth="1"/>
    <col min="8" max="8" width="10" style="1" bestFit="1" customWidth="1"/>
    <col min="9" max="9" width="19" style="1" customWidth="1"/>
    <col min="10" max="10" width="12.44140625" style="1" customWidth="1"/>
    <col min="11" max="11" width="11.6640625" style="1" bestFit="1" customWidth="1"/>
    <col min="12" max="12" width="15" customWidth="1"/>
  </cols>
  <sheetData>
    <row r="1" spans="2:13" ht="23.4" x14ac:dyDescent="0.3">
      <c r="B1" s="94" t="s">
        <v>18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2:13" x14ac:dyDescent="0.3">
      <c r="B2" s="95" t="s">
        <v>19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3" x14ac:dyDescent="0.3">
      <c r="B3" s="99">
        <v>45231</v>
      </c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2:13" ht="14.25" customHeight="1" thickBot="1" x14ac:dyDescent="0.35"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2:13" s="5" customFormat="1" ht="54" customHeight="1" x14ac:dyDescent="0.3">
      <c r="B5" s="11" t="s">
        <v>15</v>
      </c>
      <c r="C5" s="17" t="s">
        <v>3</v>
      </c>
      <c r="D5" s="17" t="s">
        <v>20</v>
      </c>
      <c r="E5" s="17" t="s">
        <v>16</v>
      </c>
      <c r="F5" s="17" t="s">
        <v>4</v>
      </c>
      <c r="G5" s="17" t="s">
        <v>13</v>
      </c>
      <c r="H5" s="17" t="s">
        <v>0</v>
      </c>
      <c r="I5" s="17" t="s">
        <v>17</v>
      </c>
      <c r="J5" s="17" t="s">
        <v>1</v>
      </c>
      <c r="K5" s="17" t="s">
        <v>2</v>
      </c>
      <c r="L5" s="10" t="s">
        <v>21</v>
      </c>
    </row>
    <row r="6" spans="2:13" s="5" customFormat="1" ht="54" customHeight="1" x14ac:dyDescent="0.3">
      <c r="B6" s="62">
        <v>1</v>
      </c>
      <c r="C6" s="46" t="s">
        <v>108</v>
      </c>
      <c r="D6" s="46" t="s">
        <v>60</v>
      </c>
      <c r="E6" s="53" t="s">
        <v>60</v>
      </c>
      <c r="F6" s="46" t="s">
        <v>60</v>
      </c>
      <c r="G6" s="46" t="s">
        <v>94</v>
      </c>
      <c r="H6" s="69">
        <v>45232</v>
      </c>
      <c r="I6" s="69" t="s">
        <v>42</v>
      </c>
      <c r="J6" s="69">
        <v>45239</v>
      </c>
      <c r="K6" s="35">
        <v>6</v>
      </c>
      <c r="L6" s="46" t="s">
        <v>49</v>
      </c>
    </row>
    <row r="7" spans="2:13" s="5" customFormat="1" x14ac:dyDescent="0.3">
      <c r="B7" s="47">
        <v>2</v>
      </c>
      <c r="C7" s="13" t="s">
        <v>95</v>
      </c>
      <c r="D7" s="12" t="s">
        <v>60</v>
      </c>
      <c r="E7" s="12"/>
      <c r="F7" s="16"/>
      <c r="G7" s="12" t="s">
        <v>96</v>
      </c>
      <c r="H7" s="43">
        <v>45232</v>
      </c>
      <c r="I7" s="12" t="s">
        <v>97</v>
      </c>
      <c r="J7" s="14">
        <v>45244</v>
      </c>
      <c r="K7" s="12">
        <v>8</v>
      </c>
      <c r="L7" s="3" t="s">
        <v>91</v>
      </c>
    </row>
    <row r="8" spans="2:13" s="5" customFormat="1" x14ac:dyDescent="0.3">
      <c r="B8" s="47">
        <v>3</v>
      </c>
      <c r="C8" s="13" t="s">
        <v>104</v>
      </c>
      <c r="D8" s="12" t="s">
        <v>60</v>
      </c>
      <c r="E8" s="12" t="s">
        <v>60</v>
      </c>
      <c r="F8" s="16"/>
      <c r="G8" s="12" t="s">
        <v>35</v>
      </c>
      <c r="H8" s="43">
        <v>45232</v>
      </c>
      <c r="I8" s="12" t="s">
        <v>5</v>
      </c>
      <c r="J8" s="14">
        <v>45239</v>
      </c>
      <c r="K8" s="12">
        <v>5</v>
      </c>
      <c r="L8" s="3" t="s">
        <v>101</v>
      </c>
    </row>
    <row r="9" spans="2:13" s="5" customFormat="1" x14ac:dyDescent="0.3">
      <c r="B9" s="47">
        <v>4</v>
      </c>
      <c r="C9" s="13" t="s">
        <v>98</v>
      </c>
      <c r="D9" s="12" t="s">
        <v>60</v>
      </c>
      <c r="E9" s="12" t="s">
        <v>60</v>
      </c>
      <c r="F9" s="16"/>
      <c r="G9" s="12" t="s">
        <v>99</v>
      </c>
      <c r="H9" s="43">
        <v>45237</v>
      </c>
      <c r="I9" s="12" t="s">
        <v>42</v>
      </c>
      <c r="J9" s="14">
        <v>45246</v>
      </c>
      <c r="K9" s="12">
        <v>6</v>
      </c>
      <c r="L9" s="12" t="s">
        <v>58</v>
      </c>
      <c r="M9" s="56"/>
    </row>
    <row r="10" spans="2:13" s="5" customFormat="1" x14ac:dyDescent="0.3">
      <c r="B10" s="47">
        <v>5</v>
      </c>
      <c r="C10" s="13" t="s">
        <v>98</v>
      </c>
      <c r="D10" s="12" t="s">
        <v>60</v>
      </c>
      <c r="E10" s="12" t="s">
        <v>60</v>
      </c>
      <c r="F10" s="16"/>
      <c r="G10" s="12" t="s">
        <v>100</v>
      </c>
      <c r="H10" s="43">
        <v>45237</v>
      </c>
      <c r="I10" s="12" t="s">
        <v>42</v>
      </c>
      <c r="J10" s="14">
        <v>45258</v>
      </c>
      <c r="K10" s="12">
        <v>15</v>
      </c>
      <c r="L10" s="3" t="s">
        <v>49</v>
      </c>
    </row>
    <row r="11" spans="2:13" s="5" customFormat="1" x14ac:dyDescent="0.3">
      <c r="B11" s="47">
        <v>6</v>
      </c>
      <c r="C11" s="13" t="s">
        <v>109</v>
      </c>
      <c r="D11" s="12" t="s">
        <v>60</v>
      </c>
      <c r="E11" s="12" t="s">
        <v>60</v>
      </c>
      <c r="F11" s="16"/>
      <c r="G11" s="12" t="s">
        <v>45</v>
      </c>
      <c r="H11" s="43">
        <v>45237</v>
      </c>
      <c r="I11" s="12" t="s">
        <v>112</v>
      </c>
      <c r="J11" s="14">
        <v>45246</v>
      </c>
      <c r="K11" s="12">
        <v>8</v>
      </c>
      <c r="L11" s="3" t="s">
        <v>47</v>
      </c>
    </row>
    <row r="12" spans="2:13" s="5" customFormat="1" x14ac:dyDescent="0.3">
      <c r="B12" s="47">
        <v>7</v>
      </c>
      <c r="C12" s="13" t="s">
        <v>103</v>
      </c>
      <c r="D12" s="12" t="s">
        <v>60</v>
      </c>
      <c r="E12" s="12" t="s">
        <v>60</v>
      </c>
      <c r="F12" s="16"/>
      <c r="G12" s="12" t="s">
        <v>35</v>
      </c>
      <c r="H12" s="43">
        <v>45238</v>
      </c>
      <c r="I12" s="12" t="s">
        <v>113</v>
      </c>
      <c r="J12" s="14">
        <v>45243</v>
      </c>
      <c r="K12" s="12">
        <v>5</v>
      </c>
      <c r="L12" s="3" t="s">
        <v>105</v>
      </c>
    </row>
    <row r="13" spans="2:13" s="5" customFormat="1" x14ac:dyDescent="0.3">
      <c r="B13" s="47">
        <v>8</v>
      </c>
      <c r="C13" s="13" t="s">
        <v>102</v>
      </c>
      <c r="D13" s="12" t="s">
        <v>60</v>
      </c>
      <c r="E13" s="12" t="s">
        <v>60</v>
      </c>
      <c r="F13" s="16"/>
      <c r="G13" s="12" t="s">
        <v>35</v>
      </c>
      <c r="H13" s="43">
        <v>45239</v>
      </c>
      <c r="I13" s="12" t="s">
        <v>113</v>
      </c>
      <c r="J13" s="69">
        <v>45243</v>
      </c>
      <c r="K13" s="12">
        <v>3</v>
      </c>
      <c r="L13" s="69" t="s">
        <v>105</v>
      </c>
    </row>
    <row r="14" spans="2:13" s="5" customFormat="1" x14ac:dyDescent="0.3">
      <c r="B14" s="47">
        <v>9</v>
      </c>
      <c r="C14" s="13" t="s">
        <v>110</v>
      </c>
      <c r="D14" s="12" t="s">
        <v>60</v>
      </c>
      <c r="E14" s="12" t="s">
        <v>60</v>
      </c>
      <c r="F14" s="16"/>
      <c r="G14" s="12" t="s">
        <v>45</v>
      </c>
      <c r="H14" s="43">
        <v>45240</v>
      </c>
      <c r="I14" s="12" t="s">
        <v>97</v>
      </c>
      <c r="J14" s="69">
        <v>45246</v>
      </c>
      <c r="K14" s="12">
        <v>4</v>
      </c>
      <c r="L14" s="69" t="s">
        <v>49</v>
      </c>
    </row>
    <row r="15" spans="2:13" s="5" customFormat="1" ht="27.6" x14ac:dyDescent="0.3">
      <c r="B15" s="47">
        <v>10</v>
      </c>
      <c r="C15" s="13" t="s">
        <v>55</v>
      </c>
      <c r="D15" s="12" t="s">
        <v>60</v>
      </c>
      <c r="E15" s="12" t="s">
        <v>60</v>
      </c>
      <c r="F15" s="16"/>
      <c r="G15" s="12" t="s">
        <v>106</v>
      </c>
      <c r="H15" s="43">
        <v>45243</v>
      </c>
      <c r="I15" s="43" t="s">
        <v>111</v>
      </c>
      <c r="J15" s="14">
        <v>45278</v>
      </c>
      <c r="K15" s="12">
        <v>25</v>
      </c>
      <c r="L15" s="3" t="s">
        <v>49</v>
      </c>
    </row>
    <row r="16" spans="2:13" s="5" customFormat="1" x14ac:dyDescent="0.3">
      <c r="B16" s="47">
        <v>11</v>
      </c>
      <c r="C16" s="13" t="s">
        <v>55</v>
      </c>
      <c r="D16" s="12" t="s">
        <v>60</v>
      </c>
      <c r="E16" s="12" t="s">
        <v>60</v>
      </c>
      <c r="F16" s="16"/>
      <c r="G16" s="12" t="s">
        <v>107</v>
      </c>
      <c r="H16" s="43">
        <v>45243</v>
      </c>
      <c r="I16" s="43" t="s">
        <v>57</v>
      </c>
      <c r="J16" s="14">
        <v>45247</v>
      </c>
      <c r="K16" s="12">
        <v>5</v>
      </c>
      <c r="L16" s="3" t="s">
        <v>47</v>
      </c>
    </row>
    <row r="17" spans="2:12" s="5" customFormat="1" x14ac:dyDescent="0.3">
      <c r="B17" s="47">
        <v>12</v>
      </c>
      <c r="C17" s="87" t="s">
        <v>114</v>
      </c>
      <c r="D17" s="12" t="s">
        <v>60</v>
      </c>
      <c r="E17" s="12" t="s">
        <v>60</v>
      </c>
      <c r="F17" s="12"/>
      <c r="G17" s="12" t="s">
        <v>35</v>
      </c>
      <c r="H17" s="14">
        <v>45246</v>
      </c>
      <c r="I17" s="43" t="s">
        <v>5</v>
      </c>
      <c r="J17" s="14">
        <v>45246</v>
      </c>
      <c r="K17" s="12">
        <v>1</v>
      </c>
      <c r="L17" s="3" t="s">
        <v>105</v>
      </c>
    </row>
    <row r="18" spans="2:12" s="5" customFormat="1" ht="28.8" x14ac:dyDescent="0.3">
      <c r="B18" s="47">
        <v>13</v>
      </c>
      <c r="C18" s="13" t="s">
        <v>115</v>
      </c>
      <c r="D18" s="12" t="s">
        <v>60</v>
      </c>
      <c r="E18" s="12" t="s">
        <v>60</v>
      </c>
      <c r="F18" s="16" t="s">
        <v>116</v>
      </c>
      <c r="G18" s="12" t="s">
        <v>117</v>
      </c>
      <c r="H18" s="43">
        <v>45250</v>
      </c>
      <c r="I18" s="12" t="s">
        <v>113</v>
      </c>
      <c r="J18" s="14">
        <v>45264</v>
      </c>
      <c r="K18" s="12">
        <v>10</v>
      </c>
      <c r="L18" s="3" t="s">
        <v>47</v>
      </c>
    </row>
    <row r="19" spans="2:12" s="5" customFormat="1" x14ac:dyDescent="0.3">
      <c r="B19" s="47">
        <v>14</v>
      </c>
      <c r="C19" s="13" t="s">
        <v>55</v>
      </c>
      <c r="D19" s="12" t="s">
        <v>60</v>
      </c>
      <c r="E19" s="12" t="s">
        <v>60</v>
      </c>
      <c r="F19" s="16" t="s">
        <v>118</v>
      </c>
      <c r="G19" s="12" t="s">
        <v>47</v>
      </c>
      <c r="H19" s="43">
        <v>45250</v>
      </c>
      <c r="I19" s="12" t="s">
        <v>119</v>
      </c>
      <c r="J19" s="14">
        <v>45259</v>
      </c>
      <c r="K19" s="12">
        <v>7</v>
      </c>
      <c r="L19" s="3" t="s">
        <v>52</v>
      </c>
    </row>
    <row r="20" spans="2:12" s="5" customFormat="1" x14ac:dyDescent="0.3">
      <c r="B20" s="47">
        <v>15</v>
      </c>
      <c r="C20" s="87" t="s">
        <v>55</v>
      </c>
      <c r="D20" s="12" t="s">
        <v>60</v>
      </c>
      <c r="E20" s="12" t="s">
        <v>60</v>
      </c>
      <c r="F20" s="41" t="s">
        <v>118</v>
      </c>
      <c r="G20" s="12" t="s">
        <v>120</v>
      </c>
      <c r="H20" s="14">
        <v>45251</v>
      </c>
      <c r="I20" s="43" t="s">
        <v>121</v>
      </c>
      <c r="J20" s="14">
        <v>45260</v>
      </c>
      <c r="K20" s="12">
        <v>7</v>
      </c>
      <c r="L20" s="3" t="s">
        <v>47</v>
      </c>
    </row>
    <row r="21" spans="2:12" s="5" customFormat="1" x14ac:dyDescent="0.3">
      <c r="B21" s="47">
        <v>16</v>
      </c>
      <c r="C21" s="87" t="s">
        <v>55</v>
      </c>
      <c r="D21" s="12" t="s">
        <v>60</v>
      </c>
      <c r="E21" s="12" t="s">
        <v>60</v>
      </c>
      <c r="F21" s="41" t="s">
        <v>118</v>
      </c>
      <c r="G21" s="12" t="s">
        <v>122</v>
      </c>
      <c r="H21" s="14">
        <v>45251</v>
      </c>
      <c r="I21" s="43" t="s">
        <v>123</v>
      </c>
      <c r="J21" s="14">
        <v>45278</v>
      </c>
      <c r="K21" s="12">
        <v>26</v>
      </c>
      <c r="L21" s="3" t="s">
        <v>49</v>
      </c>
    </row>
    <row r="22" spans="2:12" s="5" customFormat="1" x14ac:dyDescent="0.3">
      <c r="B22" s="47">
        <v>17</v>
      </c>
      <c r="C22" s="13" t="s">
        <v>55</v>
      </c>
      <c r="D22" s="12" t="s">
        <v>60</v>
      </c>
      <c r="E22" s="12" t="s">
        <v>60</v>
      </c>
      <c r="F22" s="16" t="s">
        <v>118</v>
      </c>
      <c r="G22" s="12" t="s">
        <v>124</v>
      </c>
      <c r="H22" s="43">
        <v>45253</v>
      </c>
      <c r="I22" s="14" t="s">
        <v>97</v>
      </c>
      <c r="J22" s="14">
        <v>45258</v>
      </c>
      <c r="K22" s="12">
        <v>5</v>
      </c>
      <c r="L22" s="3" t="s">
        <v>49</v>
      </c>
    </row>
    <row r="23" spans="2:12" s="5" customFormat="1" x14ac:dyDescent="0.3">
      <c r="B23" s="47">
        <v>18</v>
      </c>
      <c r="C23" s="13" t="s">
        <v>55</v>
      </c>
      <c r="D23" s="12" t="s">
        <v>60</v>
      </c>
      <c r="E23" s="12" t="s">
        <v>60</v>
      </c>
      <c r="F23" s="16" t="s">
        <v>118</v>
      </c>
      <c r="G23" s="12" t="s">
        <v>125</v>
      </c>
      <c r="H23" s="43">
        <v>45253</v>
      </c>
      <c r="I23" s="14" t="s">
        <v>51</v>
      </c>
      <c r="J23" s="14">
        <v>45278</v>
      </c>
      <c r="K23" s="12">
        <v>15</v>
      </c>
      <c r="L23" s="3" t="s">
        <v>49</v>
      </c>
    </row>
    <row r="24" spans="2:12" s="5" customFormat="1" x14ac:dyDescent="0.3">
      <c r="B24" s="47">
        <v>19</v>
      </c>
      <c r="C24" s="13" t="s">
        <v>127</v>
      </c>
      <c r="D24" s="12" t="s">
        <v>60</v>
      </c>
      <c r="E24" s="12" t="s">
        <v>60</v>
      </c>
      <c r="F24" s="16" t="s">
        <v>126</v>
      </c>
      <c r="G24" s="12" t="s">
        <v>14</v>
      </c>
      <c r="H24" s="43">
        <v>45258</v>
      </c>
      <c r="I24" s="14" t="s">
        <v>112</v>
      </c>
      <c r="J24" s="14">
        <v>45293</v>
      </c>
      <c r="K24" s="12">
        <v>24</v>
      </c>
      <c r="L24" s="3" t="s">
        <v>47</v>
      </c>
    </row>
    <row r="25" spans="2:12" s="5" customFormat="1" x14ac:dyDescent="0.3">
      <c r="B25" s="47">
        <v>20</v>
      </c>
      <c r="C25" s="13" t="s">
        <v>128</v>
      </c>
      <c r="D25" s="12" t="s">
        <v>60</v>
      </c>
      <c r="E25" s="12" t="s">
        <v>60</v>
      </c>
      <c r="F25" s="16" t="s">
        <v>126</v>
      </c>
      <c r="G25" s="12" t="s">
        <v>14</v>
      </c>
      <c r="H25" s="43">
        <v>45258</v>
      </c>
      <c r="I25" s="14" t="s">
        <v>168</v>
      </c>
      <c r="J25" s="14">
        <v>45293</v>
      </c>
      <c r="K25" s="12">
        <v>24</v>
      </c>
      <c r="L25" s="3" t="s">
        <v>49</v>
      </c>
    </row>
    <row r="26" spans="2:12" s="5" customFormat="1" x14ac:dyDescent="0.3">
      <c r="B26" s="47">
        <v>21</v>
      </c>
      <c r="C26" s="13" t="s">
        <v>129</v>
      </c>
      <c r="D26" s="12" t="s">
        <v>60</v>
      </c>
      <c r="E26" s="12" t="s">
        <v>60</v>
      </c>
      <c r="F26" s="16" t="s">
        <v>126</v>
      </c>
      <c r="G26" s="12" t="s">
        <v>14</v>
      </c>
      <c r="H26" s="43">
        <v>45258</v>
      </c>
      <c r="I26" s="14" t="s">
        <v>112</v>
      </c>
      <c r="J26" s="14">
        <v>45293</v>
      </c>
      <c r="K26" s="12">
        <v>24</v>
      </c>
      <c r="L26" s="3" t="s">
        <v>49</v>
      </c>
    </row>
    <row r="27" spans="2:12" s="5" customFormat="1" x14ac:dyDescent="0.3">
      <c r="B27" s="47">
        <v>22</v>
      </c>
      <c r="C27" s="13" t="s">
        <v>130</v>
      </c>
      <c r="D27" s="12" t="s">
        <v>60</v>
      </c>
      <c r="E27" s="12" t="s">
        <v>60</v>
      </c>
      <c r="F27" s="16" t="s">
        <v>131</v>
      </c>
      <c r="G27" s="12" t="s">
        <v>45</v>
      </c>
      <c r="H27" s="43">
        <v>45258</v>
      </c>
      <c r="I27" s="14" t="s">
        <v>5</v>
      </c>
      <c r="J27" s="14">
        <v>45259</v>
      </c>
      <c r="K27" s="12">
        <v>1</v>
      </c>
      <c r="L27" s="3" t="s">
        <v>49</v>
      </c>
    </row>
    <row r="28" spans="2:12" s="5" customFormat="1" x14ac:dyDescent="0.3">
      <c r="B28" s="47">
        <v>23</v>
      </c>
      <c r="C28" s="61" t="s">
        <v>55</v>
      </c>
      <c r="D28" s="58" t="s">
        <v>60</v>
      </c>
      <c r="E28" s="58" t="s">
        <v>60</v>
      </c>
      <c r="F28" s="59" t="s">
        <v>118</v>
      </c>
      <c r="G28" s="58" t="s">
        <v>132</v>
      </c>
      <c r="H28" s="60">
        <v>45259</v>
      </c>
      <c r="I28" s="86" t="s">
        <v>51</v>
      </c>
      <c r="J28" s="86"/>
      <c r="K28" s="58"/>
      <c r="L28" s="76"/>
    </row>
    <row r="29" spans="2:12" s="5" customFormat="1" x14ac:dyDescent="0.3">
      <c r="B29" s="47">
        <v>24</v>
      </c>
      <c r="C29" s="13" t="s">
        <v>55</v>
      </c>
      <c r="D29" s="12" t="s">
        <v>60</v>
      </c>
      <c r="E29" s="12" t="s">
        <v>60</v>
      </c>
      <c r="F29" s="16" t="s">
        <v>118</v>
      </c>
      <c r="G29" s="12" t="s">
        <v>133</v>
      </c>
      <c r="H29" s="43">
        <v>45260</v>
      </c>
      <c r="I29" s="12" t="s">
        <v>143</v>
      </c>
      <c r="J29" s="14">
        <v>44930</v>
      </c>
      <c r="K29" s="12">
        <v>23</v>
      </c>
      <c r="L29" s="3" t="s">
        <v>166</v>
      </c>
    </row>
    <row r="30" spans="2:12" s="5" customFormat="1" x14ac:dyDescent="0.3">
      <c r="B30" s="47">
        <v>25</v>
      </c>
      <c r="C30" s="13" t="s">
        <v>145</v>
      </c>
      <c r="D30" s="12" t="s">
        <v>60</v>
      </c>
      <c r="E30" s="12" t="s">
        <v>60</v>
      </c>
      <c r="F30" s="16" t="s">
        <v>146</v>
      </c>
      <c r="G30" s="12" t="s">
        <v>142</v>
      </c>
      <c r="H30" s="43">
        <v>45260</v>
      </c>
      <c r="I30" s="12" t="s">
        <v>5</v>
      </c>
      <c r="J30" s="14">
        <v>45264</v>
      </c>
      <c r="K30" s="12">
        <v>2</v>
      </c>
      <c r="L30" s="3" t="s">
        <v>58</v>
      </c>
    </row>
    <row r="31" spans="2:12" s="5" customFormat="1" x14ac:dyDescent="0.3">
      <c r="B31" s="54"/>
      <c r="C31" s="64"/>
      <c r="D31" s="34"/>
      <c r="E31" s="34"/>
      <c r="F31" s="55"/>
      <c r="G31" s="34"/>
      <c r="H31" s="57"/>
      <c r="I31" s="34"/>
      <c r="J31" s="66"/>
      <c r="K31" s="34">
        <f>AVERAGE(K6:K30)</f>
        <v>10.791666666666666</v>
      </c>
      <c r="L31" s="56"/>
    </row>
    <row r="32" spans="2:12" s="5" customFormat="1" x14ac:dyDescent="0.3">
      <c r="B32" s="54"/>
      <c r="C32" s="64"/>
      <c r="D32" s="34"/>
      <c r="E32" s="34"/>
      <c r="F32" s="55"/>
      <c r="G32" s="34"/>
      <c r="H32" s="57"/>
      <c r="I32" s="34"/>
      <c r="J32" s="66"/>
      <c r="K32" s="34"/>
      <c r="L32" s="56"/>
    </row>
    <row r="33" spans="1:12" ht="30" customHeight="1" x14ac:dyDescent="0.3">
      <c r="C33" s="21" t="s">
        <v>23</v>
      </c>
      <c r="D33" s="22" t="s">
        <v>25</v>
      </c>
      <c r="E33" s="22" t="s">
        <v>26</v>
      </c>
      <c r="F33" s="23" t="s">
        <v>27</v>
      </c>
      <c r="I33" s="31" t="s">
        <v>17</v>
      </c>
      <c r="J33" s="23" t="s">
        <v>25</v>
      </c>
      <c r="K33" s="45" t="s">
        <v>29</v>
      </c>
      <c r="L33" s="23" t="s">
        <v>27</v>
      </c>
    </row>
    <row r="34" spans="1:12" x14ac:dyDescent="0.3">
      <c r="C34" s="24" t="s">
        <v>144</v>
      </c>
      <c r="D34" s="26">
        <v>0</v>
      </c>
      <c r="E34" s="26">
        <v>1</v>
      </c>
      <c r="F34" s="25">
        <f>+D34+E34</f>
        <v>1</v>
      </c>
      <c r="I34" s="48" t="s">
        <v>10</v>
      </c>
      <c r="J34" s="26">
        <v>0</v>
      </c>
      <c r="K34" s="26">
        <v>2</v>
      </c>
      <c r="L34" s="25">
        <f>+J34+K34</f>
        <v>2</v>
      </c>
    </row>
    <row r="35" spans="1:12" x14ac:dyDescent="0.3">
      <c r="C35" s="24" t="s">
        <v>32</v>
      </c>
      <c r="D35" s="26">
        <v>0</v>
      </c>
      <c r="E35" s="26">
        <v>4</v>
      </c>
      <c r="F35" s="25">
        <f t="shared" ref="F35:F38" si="0">+D35+E35</f>
        <v>4</v>
      </c>
      <c r="I35" s="32" t="s">
        <v>40</v>
      </c>
      <c r="J35" s="33">
        <v>0</v>
      </c>
      <c r="K35" s="26">
        <v>2</v>
      </c>
      <c r="L35" s="25">
        <f t="shared" ref="L35:L40" si="1">+J35+K35</f>
        <v>2</v>
      </c>
    </row>
    <row r="36" spans="1:12" x14ac:dyDescent="0.3">
      <c r="C36" s="24" t="s">
        <v>11</v>
      </c>
      <c r="D36" s="26">
        <v>0</v>
      </c>
      <c r="E36" s="26">
        <v>14</v>
      </c>
      <c r="F36" s="25">
        <f t="shared" si="0"/>
        <v>14</v>
      </c>
      <c r="I36" s="32" t="s">
        <v>7</v>
      </c>
      <c r="J36" s="33">
        <v>0</v>
      </c>
      <c r="K36" s="26">
        <v>5</v>
      </c>
      <c r="L36" s="25">
        <f t="shared" si="1"/>
        <v>5</v>
      </c>
    </row>
    <row r="37" spans="1:12" x14ac:dyDescent="0.3">
      <c r="C37" s="24">
        <v>311</v>
      </c>
      <c r="D37" s="26">
        <v>0</v>
      </c>
      <c r="E37" s="26">
        <v>5</v>
      </c>
      <c r="F37" s="25">
        <f t="shared" si="0"/>
        <v>5</v>
      </c>
      <c r="I37" s="32" t="s">
        <v>6</v>
      </c>
      <c r="J37" s="33">
        <v>0</v>
      </c>
      <c r="K37" s="26">
        <v>3</v>
      </c>
      <c r="L37" s="25">
        <f t="shared" si="1"/>
        <v>3</v>
      </c>
    </row>
    <row r="38" spans="1:12" x14ac:dyDescent="0.3">
      <c r="C38" s="24" t="s">
        <v>36</v>
      </c>
      <c r="D38" s="26">
        <v>0</v>
      </c>
      <c r="E38" s="26">
        <v>0</v>
      </c>
      <c r="F38" s="25">
        <f t="shared" si="0"/>
        <v>0</v>
      </c>
      <c r="I38" s="32" t="s">
        <v>12</v>
      </c>
      <c r="J38" s="33">
        <v>0</v>
      </c>
      <c r="K38" s="26">
        <v>3</v>
      </c>
      <c r="L38" s="25">
        <f t="shared" si="1"/>
        <v>3</v>
      </c>
    </row>
    <row r="39" spans="1:12" x14ac:dyDescent="0.3">
      <c r="C39" s="19" t="s">
        <v>27</v>
      </c>
      <c r="D39" s="27">
        <f>SUBTOTAL(9,D34:D38)</f>
        <v>0</v>
      </c>
      <c r="E39" s="27">
        <f>SUBTOTAL(9,E34:E38)</f>
        <v>24</v>
      </c>
      <c r="F39" s="27">
        <f>SUBTOTAL(9,F34:F38)</f>
        <v>24</v>
      </c>
      <c r="I39" s="32" t="s">
        <v>5</v>
      </c>
      <c r="J39" s="33">
        <v>0</v>
      </c>
      <c r="K39" s="26">
        <v>4</v>
      </c>
      <c r="L39" s="25">
        <f t="shared" si="1"/>
        <v>4</v>
      </c>
    </row>
    <row r="40" spans="1:12" x14ac:dyDescent="0.3">
      <c r="A40" t="s">
        <v>41</v>
      </c>
      <c r="I40" s="32" t="s">
        <v>9</v>
      </c>
      <c r="J40" s="33">
        <v>0</v>
      </c>
      <c r="K40" s="26">
        <v>9</v>
      </c>
      <c r="L40" s="25">
        <f t="shared" si="1"/>
        <v>9</v>
      </c>
    </row>
    <row r="41" spans="1:12" x14ac:dyDescent="0.3">
      <c r="I41" s="10" t="s">
        <v>27</v>
      </c>
      <c r="J41" s="27">
        <f>SUM(J34:J40)</f>
        <v>0</v>
      </c>
      <c r="K41" s="27">
        <f>SUM(K34:K40)</f>
        <v>28</v>
      </c>
      <c r="L41" s="27">
        <f>SUM(L34:L40)</f>
        <v>28</v>
      </c>
    </row>
  </sheetData>
  <autoFilter ref="C5:L31" xr:uid="{00000000-0009-0000-0000-00000D000000}"/>
  <mergeCells count="3">
    <mergeCell ref="B1:L1"/>
    <mergeCell ref="B2:L2"/>
    <mergeCell ref="B3:L3"/>
  </mergeCells>
  <hyperlinks>
    <hyperlink ref="F18" r:id="rId1" xr:uid="{00000000-0004-0000-0D00-000000000000}"/>
    <hyperlink ref="F19" r:id="rId2" xr:uid="{00000000-0004-0000-0D00-000001000000}"/>
    <hyperlink ref="F20" r:id="rId3" xr:uid="{00000000-0004-0000-0D00-000002000000}"/>
    <hyperlink ref="F21" r:id="rId4" xr:uid="{00000000-0004-0000-0D00-000003000000}"/>
    <hyperlink ref="F22" r:id="rId5" xr:uid="{00000000-0004-0000-0D00-000004000000}"/>
    <hyperlink ref="F23" r:id="rId6" xr:uid="{00000000-0004-0000-0D00-000005000000}"/>
    <hyperlink ref="F24" r:id="rId7" xr:uid="{00000000-0004-0000-0D00-000006000000}"/>
    <hyperlink ref="F25" r:id="rId8" xr:uid="{00000000-0004-0000-0D00-000007000000}"/>
    <hyperlink ref="F26" r:id="rId9" xr:uid="{00000000-0004-0000-0D00-000008000000}"/>
    <hyperlink ref="F27" r:id="rId10" xr:uid="{00000000-0004-0000-0D00-000009000000}"/>
    <hyperlink ref="F28" r:id="rId11" xr:uid="{00000000-0004-0000-0D00-00000A000000}"/>
    <hyperlink ref="F29" r:id="rId12" xr:uid="{00000000-0004-0000-0D00-00000B000000}"/>
    <hyperlink ref="F30" r:id="rId13" xr:uid="{00000000-0004-0000-0D00-00000C000000}"/>
  </hyperlinks>
  <pageMargins left="0.23622047244094491" right="0.23622047244094491" top="0.74803149606299213" bottom="0.74803149606299213" header="0.31496062992125984" footer="0.31496062992125984"/>
  <pageSetup paperSize="9" scale="75" orientation="landscape" r:id="rId14"/>
  <legacy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34"/>
  <sheetViews>
    <sheetView view="pageBreakPreview" zoomScale="93" zoomScaleNormal="81" zoomScaleSheetLayoutView="93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9" sqref="M9"/>
    </sheetView>
  </sheetViews>
  <sheetFormatPr baseColWidth="10" defaultColWidth="11.44140625" defaultRowHeight="14.4" x14ac:dyDescent="0.3"/>
  <cols>
    <col min="1" max="1" width="3.33203125" bestFit="1" customWidth="1"/>
    <col min="2" max="2" width="26.109375" style="4" bestFit="1" customWidth="1"/>
    <col min="3" max="3" width="9.88671875" style="1" customWidth="1"/>
    <col min="4" max="4" width="11.6640625" style="1" customWidth="1"/>
    <col min="5" max="5" width="41.44140625" style="1" bestFit="1" customWidth="1"/>
    <col min="6" max="6" width="16.33203125" style="1" bestFit="1" customWidth="1"/>
    <col min="7" max="7" width="12.88671875" style="1" customWidth="1"/>
    <col min="8" max="8" width="19.88671875" style="1" customWidth="1"/>
    <col min="9" max="9" width="15.6640625" style="1" customWidth="1"/>
    <col min="10" max="10" width="15.44140625" style="1" bestFit="1" customWidth="1"/>
    <col min="11" max="11" width="15.33203125" customWidth="1"/>
  </cols>
  <sheetData>
    <row r="1" spans="1:11" ht="23.4" x14ac:dyDescent="0.3">
      <c r="A1" s="94" t="s">
        <v>34</v>
      </c>
      <c r="B1" s="94"/>
      <c r="C1" s="94"/>
      <c r="D1" s="94"/>
      <c r="E1" s="94"/>
      <c r="F1" s="94"/>
      <c r="G1" s="94"/>
      <c r="H1" s="94"/>
      <c r="I1" s="94"/>
      <c r="J1" s="94"/>
      <c r="K1" s="94"/>
    </row>
    <row r="2" spans="1:11" x14ac:dyDescent="0.3">
      <c r="A2" s="95" t="s">
        <v>19</v>
      </c>
      <c r="B2" s="95"/>
      <c r="C2" s="95"/>
      <c r="D2" s="95"/>
      <c r="E2" s="95"/>
      <c r="F2" s="95"/>
      <c r="G2" s="95"/>
      <c r="H2" s="95"/>
      <c r="I2" s="95"/>
      <c r="J2" s="95"/>
      <c r="K2" s="95"/>
    </row>
    <row r="3" spans="1:11" x14ac:dyDescent="0.3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9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s="5" customFormat="1" ht="63" customHeight="1" x14ac:dyDescent="0.3">
      <c r="A5" s="9" t="s">
        <v>15</v>
      </c>
      <c r="B5" s="10" t="s">
        <v>3</v>
      </c>
      <c r="C5" s="10" t="s">
        <v>20</v>
      </c>
      <c r="D5" s="10" t="s">
        <v>16</v>
      </c>
      <c r="E5" s="10" t="s">
        <v>4</v>
      </c>
      <c r="F5" s="10" t="s">
        <v>13</v>
      </c>
      <c r="G5" s="10" t="s">
        <v>0</v>
      </c>
      <c r="H5" s="10" t="s">
        <v>17</v>
      </c>
      <c r="I5" s="10" t="s">
        <v>1</v>
      </c>
      <c r="J5" s="10" t="s">
        <v>2</v>
      </c>
      <c r="K5" s="10" t="s">
        <v>21</v>
      </c>
    </row>
    <row r="6" spans="1:11" s="8" customFormat="1" x14ac:dyDescent="0.3">
      <c r="A6" s="15">
        <v>1</v>
      </c>
      <c r="B6" s="13" t="s">
        <v>134</v>
      </c>
      <c r="C6" s="12" t="s">
        <v>60</v>
      </c>
      <c r="D6" s="12" t="s">
        <v>60</v>
      </c>
      <c r="E6" s="16" t="s">
        <v>136</v>
      </c>
      <c r="F6" s="3" t="s">
        <v>135</v>
      </c>
      <c r="G6" s="43">
        <v>45264</v>
      </c>
      <c r="H6" s="2" t="s">
        <v>54</v>
      </c>
      <c r="I6" s="43">
        <v>45281</v>
      </c>
      <c r="J6" s="12">
        <v>13</v>
      </c>
      <c r="K6" s="3" t="s">
        <v>49</v>
      </c>
    </row>
    <row r="7" spans="1:11" s="8" customFormat="1" ht="27.6" x14ac:dyDescent="0.4">
      <c r="A7" s="15">
        <v>2</v>
      </c>
      <c r="B7" s="13" t="s">
        <v>137</v>
      </c>
      <c r="C7" s="12" t="s">
        <v>60</v>
      </c>
      <c r="D7" s="12" t="s">
        <v>60</v>
      </c>
      <c r="E7" s="90"/>
      <c r="F7" s="3" t="s">
        <v>141</v>
      </c>
      <c r="G7" s="43">
        <v>45264</v>
      </c>
      <c r="H7" s="12" t="s">
        <v>5</v>
      </c>
      <c r="I7" s="43">
        <v>45264</v>
      </c>
      <c r="J7" s="12">
        <v>1</v>
      </c>
      <c r="K7" s="3" t="s">
        <v>138</v>
      </c>
    </row>
    <row r="8" spans="1:11" s="8" customFormat="1" ht="22.5" customHeight="1" x14ac:dyDescent="0.3">
      <c r="A8" s="15">
        <v>3</v>
      </c>
      <c r="B8" s="13" t="s">
        <v>139</v>
      </c>
      <c r="C8" s="12" t="s">
        <v>60</v>
      </c>
      <c r="D8" s="12" t="s">
        <v>60</v>
      </c>
      <c r="E8" s="16" t="s">
        <v>140</v>
      </c>
      <c r="F8" s="3" t="s">
        <v>52</v>
      </c>
      <c r="G8" s="43">
        <v>45264</v>
      </c>
      <c r="H8" s="12" t="s">
        <v>40</v>
      </c>
      <c r="I8" s="43">
        <v>45264</v>
      </c>
      <c r="J8" s="12">
        <v>1</v>
      </c>
      <c r="K8" s="93" t="s">
        <v>52</v>
      </c>
    </row>
    <row r="9" spans="1:11" s="8" customFormat="1" ht="16.8" x14ac:dyDescent="0.4">
      <c r="A9" s="15">
        <v>4</v>
      </c>
      <c r="B9" s="88" t="s">
        <v>150</v>
      </c>
      <c r="C9" s="12" t="s">
        <v>60</v>
      </c>
      <c r="D9" s="12" t="s">
        <v>60</v>
      </c>
      <c r="E9" s="91" t="s">
        <v>151</v>
      </c>
      <c r="F9" s="3" t="s">
        <v>52</v>
      </c>
      <c r="G9" s="43">
        <v>45267</v>
      </c>
      <c r="H9" s="2" t="s">
        <v>5</v>
      </c>
      <c r="I9" s="43">
        <v>45267</v>
      </c>
      <c r="J9" s="12">
        <v>1</v>
      </c>
      <c r="K9" s="93" t="s">
        <v>52</v>
      </c>
    </row>
    <row r="10" spans="1:11" s="8" customFormat="1" x14ac:dyDescent="0.3">
      <c r="A10" s="15">
        <v>5</v>
      </c>
      <c r="B10" s="13" t="s">
        <v>152</v>
      </c>
      <c r="C10" s="12" t="s">
        <v>60</v>
      </c>
      <c r="D10" s="12" t="s">
        <v>60</v>
      </c>
      <c r="E10" s="16" t="s">
        <v>153</v>
      </c>
      <c r="F10" s="3" t="s">
        <v>46</v>
      </c>
      <c r="G10" s="43">
        <v>45271</v>
      </c>
      <c r="H10" s="2" t="s">
        <v>97</v>
      </c>
      <c r="I10" s="43">
        <v>45263</v>
      </c>
      <c r="J10" s="12">
        <v>16</v>
      </c>
      <c r="K10" s="93" t="s">
        <v>52</v>
      </c>
    </row>
    <row r="11" spans="1:11" s="8" customFormat="1" x14ac:dyDescent="0.3">
      <c r="A11" s="15">
        <v>6</v>
      </c>
      <c r="B11" s="13" t="s">
        <v>154</v>
      </c>
      <c r="C11" s="12" t="s">
        <v>60</v>
      </c>
      <c r="D11" s="12" t="s">
        <v>60</v>
      </c>
      <c r="E11" s="16" t="s">
        <v>38</v>
      </c>
      <c r="F11" s="74" t="s">
        <v>155</v>
      </c>
      <c r="G11" s="43">
        <v>45271</v>
      </c>
      <c r="H11" s="2" t="s">
        <v>5</v>
      </c>
      <c r="I11" s="43">
        <v>45272</v>
      </c>
      <c r="J11" s="12">
        <v>1</v>
      </c>
      <c r="K11" s="93" t="s">
        <v>52</v>
      </c>
    </row>
    <row r="12" spans="1:11" s="8" customFormat="1" x14ac:dyDescent="0.3">
      <c r="A12" s="15">
        <v>7</v>
      </c>
      <c r="B12" s="13" t="s">
        <v>156</v>
      </c>
      <c r="C12" s="12" t="s">
        <v>60</v>
      </c>
      <c r="D12" s="12" t="s">
        <v>60</v>
      </c>
      <c r="E12" s="16" t="s">
        <v>157</v>
      </c>
      <c r="F12" s="3" t="s">
        <v>35</v>
      </c>
      <c r="G12" s="43">
        <v>45275</v>
      </c>
      <c r="H12" s="2" t="s">
        <v>5</v>
      </c>
      <c r="I12" s="43">
        <v>45275</v>
      </c>
      <c r="J12" s="12">
        <v>1</v>
      </c>
      <c r="K12" s="3" t="s">
        <v>158</v>
      </c>
    </row>
    <row r="13" spans="1:11" s="75" customFormat="1" x14ac:dyDescent="0.3">
      <c r="A13" s="47">
        <v>8</v>
      </c>
      <c r="B13" s="62" t="s">
        <v>154</v>
      </c>
      <c r="C13" s="46" t="s">
        <v>60</v>
      </c>
      <c r="D13" s="46" t="s">
        <v>60</v>
      </c>
      <c r="E13" s="53" t="s">
        <v>38</v>
      </c>
      <c r="F13" s="35" t="s">
        <v>159</v>
      </c>
      <c r="G13" s="63">
        <v>45275</v>
      </c>
      <c r="H13" s="7" t="s">
        <v>54</v>
      </c>
      <c r="I13" s="63">
        <v>44928</v>
      </c>
      <c r="J13" s="46">
        <v>13</v>
      </c>
      <c r="K13" s="93" t="s">
        <v>52</v>
      </c>
    </row>
    <row r="14" spans="1:11" s="8" customFormat="1" x14ac:dyDescent="0.3">
      <c r="A14" s="15">
        <v>9</v>
      </c>
      <c r="B14" s="13" t="s">
        <v>160</v>
      </c>
      <c r="C14" s="12" t="s">
        <v>60</v>
      </c>
      <c r="D14" s="12" t="s">
        <v>60</v>
      </c>
      <c r="E14" s="16" t="s">
        <v>161</v>
      </c>
      <c r="F14" s="3" t="s">
        <v>46</v>
      </c>
      <c r="G14" s="43">
        <v>45279</v>
      </c>
      <c r="H14" s="2" t="s">
        <v>5</v>
      </c>
      <c r="I14" s="43">
        <v>45279</v>
      </c>
      <c r="J14" s="12">
        <v>1</v>
      </c>
      <c r="K14" s="93" t="s">
        <v>52</v>
      </c>
    </row>
    <row r="15" spans="1:11" s="8" customFormat="1" ht="27.6" customHeight="1" x14ac:dyDescent="0.3">
      <c r="A15" s="77">
        <v>10</v>
      </c>
      <c r="B15" s="89" t="s">
        <v>164</v>
      </c>
      <c r="C15" s="78" t="s">
        <v>60</v>
      </c>
      <c r="D15" s="78" t="s">
        <v>60</v>
      </c>
      <c r="E15" s="79" t="s">
        <v>162</v>
      </c>
      <c r="F15" s="80" t="s">
        <v>163</v>
      </c>
      <c r="G15" s="81">
        <v>45281</v>
      </c>
      <c r="H15" s="78" t="s">
        <v>10</v>
      </c>
      <c r="I15" s="81">
        <v>45300</v>
      </c>
      <c r="J15" s="78">
        <v>11</v>
      </c>
      <c r="K15" s="80" t="s">
        <v>53</v>
      </c>
    </row>
    <row r="16" spans="1:11" ht="16.5" customHeight="1" x14ac:dyDescent="0.3">
      <c r="A16" s="15">
        <v>11</v>
      </c>
      <c r="B16" s="85" t="s">
        <v>165</v>
      </c>
      <c r="C16" s="93" t="s">
        <v>60</v>
      </c>
      <c r="D16" s="93" t="s">
        <v>60</v>
      </c>
      <c r="E16" s="85"/>
      <c r="F16" s="93" t="s">
        <v>46</v>
      </c>
      <c r="G16" s="92">
        <v>45288</v>
      </c>
      <c r="H16" s="93" t="s">
        <v>5</v>
      </c>
      <c r="I16" s="92">
        <v>45289</v>
      </c>
      <c r="J16" s="93">
        <v>1</v>
      </c>
      <c r="K16" s="93" t="s">
        <v>52</v>
      </c>
    </row>
    <row r="17" spans="1:11" ht="16.5" customHeight="1" x14ac:dyDescent="0.3">
      <c r="A17" s="40"/>
      <c r="B17" s="82"/>
      <c r="C17" s="83"/>
      <c r="D17" s="83"/>
      <c r="E17" s="83"/>
      <c r="F17" s="83"/>
      <c r="G17" s="83"/>
      <c r="H17" s="83"/>
      <c r="I17" s="83"/>
      <c r="J17" s="83">
        <f>AVERAGE(J6:J16)</f>
        <v>5.4545454545454541</v>
      </c>
      <c r="K17" s="84"/>
    </row>
    <row r="18" spans="1:11" ht="16.5" customHeight="1" x14ac:dyDescent="0.3">
      <c r="A18" s="40"/>
      <c r="B18" s="82"/>
      <c r="C18" s="83"/>
      <c r="D18" s="83"/>
      <c r="E18" s="83"/>
      <c r="F18" s="83"/>
      <c r="G18" s="83"/>
      <c r="H18" s="83"/>
      <c r="I18" s="83"/>
      <c r="J18" s="83"/>
      <c r="K18" s="84"/>
    </row>
    <row r="19" spans="1:11" ht="16.5" customHeight="1" x14ac:dyDescent="0.3">
      <c r="A19" s="40"/>
      <c r="B19" s="82"/>
      <c r="C19" s="83"/>
      <c r="D19" s="83"/>
      <c r="E19" s="83"/>
      <c r="F19" s="83"/>
      <c r="G19" s="83"/>
      <c r="H19" s="83"/>
      <c r="I19" s="83"/>
      <c r="J19" s="83"/>
      <c r="K19" s="84"/>
    </row>
    <row r="20" spans="1:11" ht="16.5" customHeight="1" x14ac:dyDescent="0.3">
      <c r="B20" s="82"/>
      <c r="C20" s="83"/>
      <c r="D20" s="83"/>
      <c r="E20" s="83"/>
      <c r="F20" s="83"/>
      <c r="G20" s="83"/>
      <c r="H20" s="83"/>
      <c r="I20" s="83"/>
      <c r="J20" s="83"/>
      <c r="K20" s="84"/>
    </row>
    <row r="21" spans="1:11" ht="46.8" x14ac:dyDescent="0.3">
      <c r="B21" s="21" t="s">
        <v>23</v>
      </c>
      <c r="C21" s="22" t="s">
        <v>25</v>
      </c>
      <c r="D21" s="22" t="s">
        <v>26</v>
      </c>
      <c r="E21" s="23" t="s">
        <v>27</v>
      </c>
      <c r="H21" s="31" t="s">
        <v>17</v>
      </c>
      <c r="I21" s="23" t="s">
        <v>25</v>
      </c>
      <c r="J21" s="23" t="s">
        <v>29</v>
      </c>
      <c r="K21" s="23" t="s">
        <v>27</v>
      </c>
    </row>
    <row r="22" spans="1:11" x14ac:dyDescent="0.3">
      <c r="B22" s="24" t="s">
        <v>14</v>
      </c>
      <c r="C22" s="26">
        <v>0</v>
      </c>
      <c r="D22" s="26">
        <v>0</v>
      </c>
      <c r="E22" s="26">
        <f>C22+D22</f>
        <v>0</v>
      </c>
      <c r="H22" s="32" t="s">
        <v>8</v>
      </c>
      <c r="I22" s="26">
        <v>0</v>
      </c>
      <c r="J22" s="26">
        <v>0</v>
      </c>
      <c r="K22" s="26">
        <f>I22+J22</f>
        <v>0</v>
      </c>
    </row>
    <row r="23" spans="1:11" x14ac:dyDescent="0.3">
      <c r="B23" s="24" t="s">
        <v>24</v>
      </c>
      <c r="C23" s="26">
        <v>0</v>
      </c>
      <c r="D23" s="26">
        <v>5</v>
      </c>
      <c r="E23" s="26">
        <f t="shared" ref="E23:E26" si="0">C23+D23</f>
        <v>5</v>
      </c>
      <c r="H23" s="32" t="s">
        <v>5</v>
      </c>
      <c r="I23" s="26">
        <v>0</v>
      </c>
      <c r="J23" s="26">
        <v>6</v>
      </c>
      <c r="K23" s="26">
        <f t="shared" ref="K23:K28" si="1">I23+J23</f>
        <v>6</v>
      </c>
    </row>
    <row r="24" spans="1:11" x14ac:dyDescent="0.3">
      <c r="B24" s="24" t="s">
        <v>11</v>
      </c>
      <c r="C24" s="26">
        <v>0</v>
      </c>
      <c r="D24" s="26">
        <v>5</v>
      </c>
      <c r="E24" s="26">
        <f t="shared" si="0"/>
        <v>5</v>
      </c>
      <c r="H24" s="32" t="s">
        <v>10</v>
      </c>
      <c r="I24" s="26">
        <v>0</v>
      </c>
      <c r="J24" s="26">
        <v>1</v>
      </c>
      <c r="K24" s="26">
        <f t="shared" si="1"/>
        <v>1</v>
      </c>
    </row>
    <row r="25" spans="1:11" x14ac:dyDescent="0.3">
      <c r="B25" s="24">
        <v>311</v>
      </c>
      <c r="C25" s="26">
        <v>0</v>
      </c>
      <c r="D25" s="26">
        <v>1</v>
      </c>
      <c r="E25" s="26">
        <f t="shared" si="0"/>
        <v>1</v>
      </c>
      <c r="H25" s="36" t="s">
        <v>7</v>
      </c>
      <c r="I25" s="26">
        <v>0</v>
      </c>
      <c r="J25" s="26">
        <v>2</v>
      </c>
      <c r="K25" s="26">
        <f t="shared" si="1"/>
        <v>2</v>
      </c>
    </row>
    <row r="26" spans="1:11" x14ac:dyDescent="0.3">
      <c r="B26" s="24" t="s">
        <v>36</v>
      </c>
      <c r="C26" s="26">
        <v>0</v>
      </c>
      <c r="D26" s="26">
        <v>0</v>
      </c>
      <c r="E26" s="26">
        <f t="shared" si="0"/>
        <v>0</v>
      </c>
      <c r="H26" s="36" t="s">
        <v>167</v>
      </c>
      <c r="I26" s="26">
        <v>0</v>
      </c>
      <c r="J26" s="26">
        <v>1</v>
      </c>
      <c r="K26" s="26">
        <f t="shared" si="1"/>
        <v>1</v>
      </c>
    </row>
    <row r="27" spans="1:11" x14ac:dyDescent="0.3">
      <c r="B27" s="19" t="s">
        <v>27</v>
      </c>
      <c r="C27" s="27">
        <f>SUBTOTAL(9,C22:C25)</f>
        <v>0</v>
      </c>
      <c r="D27" s="27">
        <f>SUBTOTAL(9,D22:D26)</f>
        <v>11</v>
      </c>
      <c r="E27" s="27">
        <f>SUBTOTAL(9,E22:E26)</f>
        <v>11</v>
      </c>
      <c r="H27" s="36" t="s">
        <v>9</v>
      </c>
      <c r="I27" s="26">
        <v>0</v>
      </c>
      <c r="J27" s="26">
        <v>1</v>
      </c>
      <c r="K27" s="26">
        <f t="shared" si="1"/>
        <v>1</v>
      </c>
    </row>
    <row r="28" spans="1:11" x14ac:dyDescent="0.3">
      <c r="H28" s="36" t="s">
        <v>37</v>
      </c>
      <c r="I28" s="26">
        <v>0</v>
      </c>
      <c r="J28" s="26">
        <v>0</v>
      </c>
      <c r="K28" s="26">
        <f t="shared" si="1"/>
        <v>0</v>
      </c>
    </row>
    <row r="29" spans="1:11" x14ac:dyDescent="0.3">
      <c r="H29" s="10" t="s">
        <v>27</v>
      </c>
      <c r="I29" s="27">
        <f>SUBTOTAL(9,I22:I28)</f>
        <v>0</v>
      </c>
      <c r="J29" s="27">
        <f>SUBTOTAL(9,J22:J28)</f>
        <v>11</v>
      </c>
      <c r="K29" s="27">
        <f>SUBTOTAL(9,K22:K28)</f>
        <v>11</v>
      </c>
    </row>
    <row r="34" spans="13:13" x14ac:dyDescent="0.3">
      <c r="M34">
        <v>6</v>
      </c>
    </row>
  </sheetData>
  <autoFilter ref="A5:K17" xr:uid="{00000000-0001-0000-0E00-000000000000}"/>
  <mergeCells count="3">
    <mergeCell ref="A1:K1"/>
    <mergeCell ref="A2:K2"/>
    <mergeCell ref="A3:K3"/>
  </mergeCells>
  <hyperlinks>
    <hyperlink ref="E8" r:id="rId1" xr:uid="{00000000-0004-0000-0E00-000000000000}"/>
    <hyperlink ref="E11" r:id="rId2" xr:uid="{00000000-0004-0000-0E00-000001000000}"/>
    <hyperlink ref="E12" r:id="rId3" xr:uid="{00000000-0004-0000-0E00-000002000000}"/>
    <hyperlink ref="E13" r:id="rId4" xr:uid="{00000000-0004-0000-0E00-000003000000}"/>
    <hyperlink ref="E9" r:id="rId5" xr:uid="{00000000-0004-0000-0E00-000004000000}"/>
  </hyperlinks>
  <printOptions horizontalCentered="1" verticalCentered="1"/>
  <pageMargins left="0.19685039370078741" right="0.19685039370078741" top="0.74803149606299213" bottom="0.74803149606299213" header="0.31496062992125984" footer="0.31496062992125984"/>
  <pageSetup scale="70" orientation="landscape" r:id="rId6"/>
  <colBreaks count="1" manualBreakCount="1">
    <brk id="11" max="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5:E29"/>
  <sheetViews>
    <sheetView tabSelected="1" view="pageBreakPreview" zoomScale="96" zoomScaleNormal="100" zoomScaleSheetLayoutView="96" workbookViewId="0">
      <selection activeCell="O22" sqref="O22"/>
    </sheetView>
  </sheetViews>
  <sheetFormatPr baseColWidth="10" defaultColWidth="11.44140625" defaultRowHeight="14.4" x14ac:dyDescent="0.3"/>
  <cols>
    <col min="1" max="1" width="23.6640625" customWidth="1"/>
    <col min="2" max="2" width="11.33203125" bestFit="1" customWidth="1"/>
    <col min="3" max="3" width="12" customWidth="1"/>
    <col min="4" max="4" width="9.6640625" bestFit="1" customWidth="1"/>
  </cols>
  <sheetData>
    <row r="5" spans="1:5" ht="18" x14ac:dyDescent="0.35">
      <c r="A5" s="98" t="s">
        <v>28</v>
      </c>
      <c r="B5" s="98"/>
      <c r="C5" s="98"/>
      <c r="D5" s="98"/>
      <c r="E5" s="28"/>
    </row>
    <row r="6" spans="1:5" ht="18" x14ac:dyDescent="0.35">
      <c r="A6" s="98" t="s">
        <v>44</v>
      </c>
      <c r="B6" s="98"/>
      <c r="C6" s="98"/>
      <c r="D6" s="98"/>
      <c r="E6" s="29"/>
    </row>
    <row r="7" spans="1:5" ht="18" x14ac:dyDescent="0.35">
      <c r="A7" s="30"/>
      <c r="B7" s="30"/>
      <c r="C7" s="30"/>
      <c r="D7" s="30"/>
      <c r="E7" s="29"/>
    </row>
    <row r="8" spans="1:5" ht="31.2" x14ac:dyDescent="0.3">
      <c r="A8" s="21" t="s">
        <v>23</v>
      </c>
      <c r="B8" s="22" t="s">
        <v>25</v>
      </c>
      <c r="C8" s="22" t="s">
        <v>26</v>
      </c>
      <c r="D8" s="23" t="s">
        <v>27</v>
      </c>
    </row>
    <row r="9" spans="1:5" x14ac:dyDescent="0.3">
      <c r="A9" s="39" t="s">
        <v>31</v>
      </c>
      <c r="B9" s="25">
        <f>+'Oct. 23'!D30+'Nov. 23'!D34+'Dic. 23'!C22</f>
        <v>0</v>
      </c>
      <c r="C9" s="25">
        <f>+'Oct. 23'!E30+'Nov. 23'!E34+'Dic. 23'!D22</f>
        <v>1</v>
      </c>
      <c r="D9" s="25">
        <f>SUM(B9:C9)</f>
        <v>1</v>
      </c>
    </row>
    <row r="10" spans="1:5" x14ac:dyDescent="0.3">
      <c r="A10" s="39" t="s">
        <v>33</v>
      </c>
      <c r="B10" s="25">
        <f>+'Oct. 23'!D31+'Nov. 23'!D35+'Dic. 23'!C23</f>
        <v>0</v>
      </c>
      <c r="C10" s="25">
        <f>+'Oct. 23'!E31+'Nov. 23'!E35+'Dic. 23'!D23</f>
        <v>13</v>
      </c>
      <c r="D10" s="25">
        <f t="shared" ref="D10:D13" si="0">SUM(B10:C10)</f>
        <v>13</v>
      </c>
    </row>
    <row r="11" spans="1:5" x14ac:dyDescent="0.3">
      <c r="A11" s="39" t="s">
        <v>11</v>
      </c>
      <c r="B11" s="25">
        <f>+'Oct. 23'!D32+'Nov. 23'!D36+'Dic. 23'!C24</f>
        <v>0</v>
      </c>
      <c r="C11" s="25">
        <f>+'Oct. 23'!E32+'Nov. 23'!E36+'Dic. 23'!D24</f>
        <v>33</v>
      </c>
      <c r="D11" s="25">
        <f t="shared" si="0"/>
        <v>33</v>
      </c>
    </row>
    <row r="12" spans="1:5" x14ac:dyDescent="0.3">
      <c r="A12" s="39" t="s">
        <v>36</v>
      </c>
      <c r="B12" s="25">
        <f>+'Oct. 23'!D33+'Nov. 23'!D37+'Dic. 23'!C25</f>
        <v>0</v>
      </c>
      <c r="C12" s="25">
        <f>+'Oct. 23'!E34+'Nov. 23'!E38+'Dic. 23'!D26</f>
        <v>0</v>
      </c>
      <c r="D12" s="25">
        <f t="shared" si="0"/>
        <v>0</v>
      </c>
    </row>
    <row r="13" spans="1:5" x14ac:dyDescent="0.3">
      <c r="A13" s="39">
        <v>311</v>
      </c>
      <c r="B13" s="25">
        <f>+'Oct. 23'!D33+'Nov. 23'!D37+'Dic. 23'!C25</f>
        <v>0</v>
      </c>
      <c r="C13" s="25">
        <f>+'Oct. 23'!E33+'Nov. 23'!E37+'Dic. 23'!D25</f>
        <v>7</v>
      </c>
      <c r="D13" s="25">
        <f t="shared" si="0"/>
        <v>7</v>
      </c>
    </row>
    <row r="14" spans="1:5" x14ac:dyDescent="0.3">
      <c r="A14" s="19" t="s">
        <v>27</v>
      </c>
      <c r="B14" s="27">
        <f>SUBTOTAL(9,B9:B13)</f>
        <v>0</v>
      </c>
      <c r="C14" s="27">
        <f>SUBTOTAL(9,C9:C13)</f>
        <v>54</v>
      </c>
      <c r="D14" s="27">
        <f>SUBTOTAL(9,D9:D13)</f>
        <v>54</v>
      </c>
    </row>
    <row r="16" spans="1:5" x14ac:dyDescent="0.3">
      <c r="C16" s="44"/>
    </row>
    <row r="21" spans="1:4" ht="31.2" x14ac:dyDescent="0.3">
      <c r="A21" s="31" t="s">
        <v>30</v>
      </c>
      <c r="B21" s="23" t="s">
        <v>25</v>
      </c>
      <c r="C21" s="23" t="s">
        <v>29</v>
      </c>
      <c r="D21" s="23" t="s">
        <v>27</v>
      </c>
    </row>
    <row r="22" spans="1:4" x14ac:dyDescent="0.3">
      <c r="A22" s="37" t="s">
        <v>9</v>
      </c>
      <c r="B22" s="33">
        <f>+'Nov. 23'!J35</f>
        <v>0</v>
      </c>
      <c r="C22" s="33">
        <f>+'Oct. 23'!K30+'Nov. 23'!K40+'Dic. 23'!J27</f>
        <v>11</v>
      </c>
      <c r="D22" s="33">
        <f>SUM(B22:C22)</f>
        <v>11</v>
      </c>
    </row>
    <row r="23" spans="1:4" x14ac:dyDescent="0.3">
      <c r="A23" s="37" t="s">
        <v>5</v>
      </c>
      <c r="B23" s="33">
        <f>+'Oct. 23'!J29+'Nov. 23'!J34+'Dic. 23'!I23</f>
        <v>0</v>
      </c>
      <c r="C23" s="33">
        <f>+'Oct. 23'!K29+'Nov. 23'!K39+'Dic. 23'!J23</f>
        <v>16</v>
      </c>
      <c r="D23" s="33">
        <f t="shared" ref="D23:D28" si="1">SUM(B23:C23)</f>
        <v>16</v>
      </c>
    </row>
    <row r="24" spans="1:4" x14ac:dyDescent="0.3">
      <c r="A24" s="37" t="s">
        <v>10</v>
      </c>
      <c r="B24" s="33">
        <f>+'Oct. 23'!J31+'Nov. 23'!J36+'Dic. 23'!I24</f>
        <v>0</v>
      </c>
      <c r="C24" s="33">
        <f>+'Oct. 23'!K31+'Nov. 23'!K34+'Dic. 23'!J27</f>
        <v>8</v>
      </c>
      <c r="D24" s="33">
        <f t="shared" si="1"/>
        <v>8</v>
      </c>
    </row>
    <row r="25" spans="1:4" x14ac:dyDescent="0.3">
      <c r="A25" s="38" t="s">
        <v>7</v>
      </c>
      <c r="B25" s="33">
        <f>+'Dic. 23'!I25</f>
        <v>0</v>
      </c>
      <c r="C25" s="33">
        <f>+'Oct. 23'!K32+'Dic. 23'!J25</f>
        <v>8</v>
      </c>
      <c r="D25" s="33">
        <f t="shared" si="1"/>
        <v>8</v>
      </c>
    </row>
    <row r="26" spans="1:4" x14ac:dyDescent="0.3">
      <c r="A26" s="38" t="s">
        <v>6</v>
      </c>
      <c r="B26" s="26">
        <f>+'Dic. 23'!I28</f>
        <v>0</v>
      </c>
      <c r="C26" s="26">
        <f>+'Oct. 23'!K35+'Nov. 23'!K37</f>
        <v>4</v>
      </c>
      <c r="D26" s="33">
        <f t="shared" si="1"/>
        <v>4</v>
      </c>
    </row>
    <row r="27" spans="1:4" x14ac:dyDescent="0.3">
      <c r="A27" s="37" t="s">
        <v>8</v>
      </c>
      <c r="B27" s="26">
        <f>+'Dic. 23'!I29</f>
        <v>0</v>
      </c>
      <c r="C27" s="26">
        <f>+'Oct. 23'!K33+'Nov. 23'!K38+'Dic. 23'!J22</f>
        <v>3</v>
      </c>
      <c r="D27" s="33">
        <f t="shared" si="1"/>
        <v>3</v>
      </c>
    </row>
    <row r="28" spans="1:4" x14ac:dyDescent="0.3">
      <c r="A28" s="37" t="s">
        <v>40</v>
      </c>
      <c r="B28" s="26">
        <f>+'Oct. 23'!J31+'Dic. 23'!I24</f>
        <v>0</v>
      </c>
      <c r="C28" s="26">
        <f>+'Oct. 23'!K34+'Nov. 23'!K35+'Dic. 23'!J26</f>
        <v>4</v>
      </c>
      <c r="D28" s="33">
        <f t="shared" si="1"/>
        <v>4</v>
      </c>
    </row>
    <row r="29" spans="1:4" x14ac:dyDescent="0.3">
      <c r="A29" s="19" t="s">
        <v>27</v>
      </c>
      <c r="B29" s="27">
        <f>SUBTOTAL(9,B22:B27)</f>
        <v>0</v>
      </c>
      <c r="C29" s="27">
        <f>SUBTOTAL(9,C22:C28)</f>
        <v>54</v>
      </c>
      <c r="D29" s="27">
        <f>SUBTOTAL(9,D22:D28)</f>
        <v>54</v>
      </c>
    </row>
  </sheetData>
  <mergeCells count="2">
    <mergeCell ref="A5:D5"/>
    <mergeCell ref="A6:D6"/>
  </mergeCells>
  <printOptions horizontalCentered="1"/>
  <pageMargins left="0.25" right="0.25" top="0.75" bottom="0.75" header="0.3" footer="0.3"/>
  <pageSetup scale="90" orientation="landscape" r:id="rId1"/>
  <colBreaks count="1" manualBreakCount="1">
    <brk id="1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Oct. 23</vt:lpstr>
      <vt:lpstr>Nov. 23</vt:lpstr>
      <vt:lpstr>Dic. 23</vt:lpstr>
      <vt:lpstr>4to. Trim.</vt:lpstr>
      <vt:lpstr>'4to. Trim.'!Área_de_impresión</vt:lpstr>
      <vt:lpstr>'Dic.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Puello</dc:creator>
  <cp:lastModifiedBy>Paula Evelyn Castillo Martinez</cp:lastModifiedBy>
  <cp:lastPrinted>2023-12-07T15:32:21Z</cp:lastPrinted>
  <dcterms:created xsi:type="dcterms:W3CDTF">2018-03-09T12:34:01Z</dcterms:created>
  <dcterms:modified xsi:type="dcterms:W3CDTF">2024-01-16T19:59:04Z</dcterms:modified>
</cp:coreProperties>
</file>