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/>
  <mc:AlternateContent xmlns:mc="http://schemas.openxmlformats.org/markup-compatibility/2006">
    <mc:Choice Requires="x15">
      <x15ac:absPath xmlns:x15ac="http://schemas.microsoft.com/office/spreadsheetml/2010/11/ac" url="https://siedo-my.sharepoint.com/personal/pcastillo_sie_gov_do/Documents/Escritorio/"/>
    </mc:Choice>
  </mc:AlternateContent>
  <xr:revisionPtr revIDLastSave="13" documentId="11_D8BBE5C2FA42304C80A87659083FCA8A24B3E2B0" xr6:coauthVersionLast="47" xr6:coauthVersionMax="47" xr10:uidLastSave="{CB81EA9E-533F-49BC-9DD3-B0029F36604C}"/>
  <bookViews>
    <workbookView xWindow="-108" yWindow="-108" windowWidth="23256" windowHeight="12576" tabRatio="805" activeTab="2" xr2:uid="{00000000-000D-0000-FFFF-FFFF00000000}"/>
  </bookViews>
  <sheets>
    <sheet name="Abr.23" sheetId="7" r:id="rId1"/>
    <sheet name="May. 23" sheetId="8" r:id="rId2"/>
    <sheet name="Jun. 23" sheetId="9" r:id="rId3"/>
    <sheet name="2do. Trim." sheetId="15" r:id="rId4"/>
  </sheets>
  <definedNames>
    <definedName name="_xlnm._FilterDatabase" localSheetId="0" hidden="1">Abr.23!$A$5:$K$17</definedName>
    <definedName name="_xlnm._FilterDatabase" localSheetId="2" hidden="1">'Jun. 23'!$A$5:$K$24</definedName>
    <definedName name="_xlnm._FilterDatabase" localSheetId="1" hidden="1">'May. 23'!$A$5:$K$14</definedName>
    <definedName name="_xlnm.Print_Area" localSheetId="3">'2do. Trim.'!$A$1:$K$32</definedName>
    <definedName name="_xlnm.Print_Area" localSheetId="0">Abr.23!$A$1:$K$28</definedName>
    <definedName name="_xlnm.Print_Area" localSheetId="2">'Jun. 23'!$A$1:$K$36</definedName>
    <definedName name="_xlnm.Print_Area" localSheetId="1">'May. 23'!$A$1:$K$26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15" l="1"/>
  <c r="C25" i="15"/>
  <c r="C23" i="15"/>
  <c r="C22" i="15"/>
  <c r="C21" i="15"/>
  <c r="J24" i="9"/>
  <c r="E28" i="9"/>
  <c r="E29" i="9"/>
  <c r="E30" i="9"/>
  <c r="E27" i="9"/>
  <c r="D31" i="9"/>
  <c r="K28" i="9"/>
  <c r="K29" i="9"/>
  <c r="K30" i="9"/>
  <c r="K31" i="9"/>
  <c r="K32" i="9"/>
  <c r="K33" i="9"/>
  <c r="K27" i="9"/>
  <c r="K18" i="8"/>
  <c r="K19" i="8"/>
  <c r="K20" i="8"/>
  <c r="K21" i="8"/>
  <c r="K22" i="8"/>
  <c r="K23" i="8"/>
  <c r="K17" i="8"/>
  <c r="E17" i="8"/>
  <c r="E18" i="8"/>
  <c r="E19" i="8"/>
  <c r="E20" i="8"/>
  <c r="E21" i="8"/>
  <c r="D22" i="8"/>
  <c r="J17" i="7"/>
  <c r="E31" i="9" l="1"/>
  <c r="E22" i="8"/>
  <c r="C20" i="15" l="1"/>
  <c r="C12" i="15" l="1"/>
  <c r="D12" i="15" s="1"/>
  <c r="J14" i="8" l="1"/>
  <c r="C27" i="15" l="1"/>
  <c r="D27" i="15" s="1"/>
  <c r="J34" i="9"/>
  <c r="D25" i="15"/>
  <c r="D26" i="15"/>
  <c r="D23" i="15"/>
  <c r="D22" i="15"/>
  <c r="D21" i="15"/>
  <c r="C9" i="15"/>
  <c r="E22" i="7"/>
  <c r="E23" i="7"/>
  <c r="E24" i="7"/>
  <c r="K21" i="7"/>
  <c r="K22" i="7"/>
  <c r="K23" i="7"/>
  <c r="K24" i="7"/>
  <c r="K25" i="7"/>
  <c r="K34" i="9" l="1"/>
  <c r="C24" i="15"/>
  <c r="D20" i="15"/>
  <c r="C13" i="15"/>
  <c r="C11" i="15"/>
  <c r="C10" i="15"/>
  <c r="B10" i="15"/>
  <c r="B28" i="15"/>
  <c r="B9" i="15"/>
  <c r="C28" i="15" l="1"/>
  <c r="D24" i="15"/>
  <c r="D28" i="15" s="1"/>
  <c r="B14" i="15"/>
  <c r="D9" i="15"/>
  <c r="D11" i="15"/>
  <c r="D10" i="15"/>
  <c r="D13" i="15"/>
  <c r="C14" i="15"/>
  <c r="D14" i="15" l="1"/>
  <c r="E21" i="7" l="1"/>
  <c r="I34" i="9" l="1"/>
  <c r="C31" i="9"/>
  <c r="J24" i="8" l="1"/>
  <c r="J26" i="7" l="1"/>
  <c r="I26" i="7"/>
  <c r="I24" i="8" l="1"/>
  <c r="K24" i="8"/>
  <c r="K26" i="7"/>
  <c r="C22" i="8" l="1"/>
  <c r="D25" i="7"/>
  <c r="C25" i="7"/>
  <c r="E25" i="7" l="1"/>
</calcChain>
</file>

<file path=xl/sharedStrings.xml><?xml version="1.0" encoding="utf-8"?>
<sst xmlns="http://schemas.openxmlformats.org/spreadsheetml/2006/main" count="302" uniqueCount="142">
  <si>
    <t>FECHA DE ENTRADA</t>
  </si>
  <si>
    <t>FECHA DE SALIDA</t>
  </si>
  <si>
    <t>TIEMPO DE RESPUESTA</t>
  </si>
  <si>
    <t>NOMBRE</t>
  </si>
  <si>
    <t>CORREO ELECTRÓNICO</t>
  </si>
  <si>
    <t>OAI</t>
  </si>
  <si>
    <t>PROTECOM</t>
  </si>
  <si>
    <t>LEGAL</t>
  </si>
  <si>
    <t>MINORISTA</t>
  </si>
  <si>
    <t>MAYORISTA</t>
  </si>
  <si>
    <t>SAIP</t>
  </si>
  <si>
    <t>MEMI</t>
  </si>
  <si>
    <t>VÍA DE RECEPCIÓN</t>
  </si>
  <si>
    <t>Personal</t>
  </si>
  <si>
    <t>#</t>
  </si>
  <si>
    <t>TELÉFONO</t>
  </si>
  <si>
    <t>DEPTOS. INVOLUCRADOS EN LA RESPUESTA</t>
  </si>
  <si>
    <t xml:space="preserve">REGISTROS DE SOLICITUDES </t>
  </si>
  <si>
    <t>Oficina de Acceso a la Información Pública</t>
  </si>
  <si>
    <t>CÉDULA / RNC / NIC</t>
  </si>
  <si>
    <t>MEDIO DE RESPUESTA</t>
  </si>
  <si>
    <t>REGULACIÓN</t>
  </si>
  <si>
    <t xml:space="preserve"> </t>
  </si>
  <si>
    <t>Vías de Solicitud</t>
  </si>
  <si>
    <t>Correo Electrónico</t>
  </si>
  <si>
    <t>En Proceso</t>
  </si>
  <si>
    <t xml:space="preserve">Resueltas </t>
  </si>
  <si>
    <t>Total Recibidas</t>
  </si>
  <si>
    <t>Estadísticas Solicitudes Recibidas OAI</t>
  </si>
  <si>
    <t xml:space="preserve"> Resueltas </t>
  </si>
  <si>
    <t>REGULACIÒN</t>
  </si>
  <si>
    <t>Vías de Recepcion de la Solicitud</t>
  </si>
  <si>
    <t>Departamentos Involucrados en la Respuesta</t>
  </si>
  <si>
    <t>MEM</t>
  </si>
  <si>
    <t>JERARQUICO</t>
  </si>
  <si>
    <t>Correo Electrónico - Infosie</t>
  </si>
  <si>
    <t>FINANZAS</t>
  </si>
  <si>
    <t>Portal 311</t>
  </si>
  <si>
    <t>Llamada</t>
  </si>
  <si>
    <t>COMPRAS</t>
  </si>
  <si>
    <t>RECURSO JERARQUICO</t>
  </si>
  <si>
    <t>Abril 2023</t>
  </si>
  <si>
    <t>2do. Trimestre, 2023</t>
  </si>
  <si>
    <t xml:space="preserve"> Mayo 2023</t>
  </si>
  <si>
    <t xml:space="preserve">Juan Peralta </t>
  </si>
  <si>
    <t>Infosie</t>
  </si>
  <si>
    <t xml:space="preserve">Marcos Guridi </t>
  </si>
  <si>
    <t>Mariano Chabert</t>
  </si>
  <si>
    <t>mguridim@unen.do</t>
  </si>
  <si>
    <t xml:space="preserve">REGULACION </t>
  </si>
  <si>
    <t>Correo</t>
  </si>
  <si>
    <t>Porta 311</t>
  </si>
  <si>
    <t xml:space="preserve">Lian Perez </t>
  </si>
  <si>
    <t>Lian.e.Perez@hotmail.com</t>
  </si>
  <si>
    <t xml:space="preserve">David Henriguez </t>
  </si>
  <si>
    <t>david. henriquez@claro.net.do</t>
  </si>
  <si>
    <t>SAIP-79206</t>
  </si>
  <si>
    <t>Recursos Jerarquico</t>
  </si>
  <si>
    <t xml:space="preserve">William Linares Tavarez </t>
  </si>
  <si>
    <t xml:space="preserve">Personal </t>
  </si>
  <si>
    <t>Entrega/ Personal</t>
  </si>
  <si>
    <t>SAIP-79642</t>
  </si>
  <si>
    <t>Fundacion Ramon E. Mella, Inc</t>
  </si>
  <si>
    <t>legal@emintco.com</t>
  </si>
  <si>
    <t>SAIP-79717</t>
  </si>
  <si>
    <t xml:space="preserve">Juan Daniel Moronta </t>
  </si>
  <si>
    <t>juandaniel.9988@gmail.com</t>
  </si>
  <si>
    <t>SAIP-79684</t>
  </si>
  <si>
    <t>Juan Peralta</t>
  </si>
  <si>
    <t>juankahlo@gmail.com</t>
  </si>
  <si>
    <t xml:space="preserve">Erick Nuñez </t>
  </si>
  <si>
    <t>Erick.Almonte5@Hotmail.com</t>
  </si>
  <si>
    <t xml:space="preserve">Tony Reyes </t>
  </si>
  <si>
    <t>tonydreyes@gmail.com</t>
  </si>
  <si>
    <t>SAIP-80169</t>
  </si>
  <si>
    <t>Alejandro Lama</t>
  </si>
  <si>
    <t>alama@omg.com.do</t>
  </si>
  <si>
    <t>SAIP-80225</t>
  </si>
  <si>
    <t>ADOCCO</t>
  </si>
  <si>
    <t>adocco@gmail.com</t>
  </si>
  <si>
    <t>SAIP-80243</t>
  </si>
  <si>
    <t xml:space="preserve">Legal </t>
  </si>
  <si>
    <t>portal 311</t>
  </si>
  <si>
    <t>infosie</t>
  </si>
  <si>
    <t>Corre-SAIP</t>
  </si>
  <si>
    <t>Correo-llamada</t>
  </si>
  <si>
    <t>correo-llamada</t>
  </si>
  <si>
    <t>correo</t>
  </si>
  <si>
    <t>correo-SAIP</t>
  </si>
  <si>
    <t>JUAN PERALTA</t>
  </si>
  <si>
    <t>Joaquienmatos30@gmail.com</t>
  </si>
  <si>
    <t xml:space="preserve">LAURA KATERINE SANCHEZ  </t>
  </si>
  <si>
    <t>FARIS SALAMI</t>
  </si>
  <si>
    <t xml:space="preserve">JULIO CESAR CABRERA </t>
  </si>
  <si>
    <t>RUBEN DARIO GUERRERO ESPIRITUSANTO</t>
  </si>
  <si>
    <t xml:space="preserve">RUBENGUERRERO970@GMAIL.COM </t>
  </si>
  <si>
    <t>fsalami@carbonfree.com</t>
  </si>
  <si>
    <t>lmelo869@gmail.com</t>
  </si>
  <si>
    <t xml:space="preserve">MINERVA ALMONTE </t>
  </si>
  <si>
    <t>m.almonte5@hotmail.com</t>
  </si>
  <si>
    <t xml:space="preserve">Corre </t>
  </si>
  <si>
    <t>Correo- llamada</t>
  </si>
  <si>
    <t xml:space="preserve">JERARQUICO </t>
  </si>
  <si>
    <t>info@seguralegal.com</t>
  </si>
  <si>
    <t>juankahlo@gimail.com</t>
  </si>
  <si>
    <t xml:space="preserve">Alejandro Lama </t>
  </si>
  <si>
    <t>Sebastianm@.gmail.com</t>
  </si>
  <si>
    <t xml:space="preserve">LEGAL </t>
  </si>
  <si>
    <t>Andrea Sanchez Tolentino</t>
  </si>
  <si>
    <t>andreasanchezt1@gmail.com</t>
  </si>
  <si>
    <t>Luvis Mercedes Caraballo</t>
  </si>
  <si>
    <t>personal</t>
  </si>
  <si>
    <t xml:space="preserve">Daniel Eduardo Alvarez </t>
  </si>
  <si>
    <t>SAIP-82509</t>
  </si>
  <si>
    <t>Tatiana Hernandez</t>
  </si>
  <si>
    <t xml:space="preserve">RECURSOS JERARQUICO </t>
  </si>
  <si>
    <t>Carmen Mata</t>
  </si>
  <si>
    <t>Fernando Bucarelli</t>
  </si>
  <si>
    <t>SAIP-82134</t>
  </si>
  <si>
    <t>a.lama@omg.com.do</t>
  </si>
  <si>
    <t>danielcavagliano@gmail.com</t>
  </si>
  <si>
    <t>meprisa@yahoo.com</t>
  </si>
  <si>
    <t>erick.almonte5@hotmail.com</t>
  </si>
  <si>
    <t>tatiana_hernandez@bhd.com.do</t>
  </si>
  <si>
    <t>SAIP-82201</t>
  </si>
  <si>
    <t>SAIP-82748</t>
  </si>
  <si>
    <t>SAIP-82739</t>
  </si>
  <si>
    <t>SAIP-82811</t>
  </si>
  <si>
    <t>SAIP-82889</t>
  </si>
  <si>
    <t>SAIP-82887</t>
  </si>
  <si>
    <t>tyschabert@gmail.com</t>
  </si>
  <si>
    <t>SAIP-83009</t>
  </si>
  <si>
    <t xml:space="preserve">MAYORISTA </t>
  </si>
  <si>
    <t xml:space="preserve">RECURSO JERARQUICO </t>
  </si>
  <si>
    <t>TRANSFERIDO/CNE</t>
  </si>
  <si>
    <t>REGULACION /MEM</t>
  </si>
  <si>
    <t>SAIP-83070</t>
  </si>
  <si>
    <t>SAIP-83066</t>
  </si>
  <si>
    <t>Ashley Rodriguez</t>
  </si>
  <si>
    <t>SAIP-83130</t>
  </si>
  <si>
    <t>10/072023</t>
  </si>
  <si>
    <t>ashleynarodriguez@gmail.com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</si>
</sst>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#\-#######\-#"/>
    <numFmt numFmtId="165" formatCode="dd/mm/yy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u/>
      <sz val="11"/>
      <color theme="10"/>
      <name val="Calibri"/>
      <family val="2"/>
      <scheme val="minor"/>
    </font>
    <font>
      <sz val="11"/>
      <name val="Arial Narrow"/>
      <family val="2"/>
    </font>
    <font>
      <b/>
      <sz val="11"/>
      <color theme="0"/>
      <name val="Calibri"/>
      <family val="2"/>
    </font>
    <font>
      <b/>
      <sz val="18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i/>
      <sz val="11"/>
      <name val="Arial Narrow"/>
      <family val="2"/>
    </font>
    <font>
      <b/>
      <sz val="11"/>
      <color theme="1"/>
      <name val="Arial Narrow"/>
      <family val="2"/>
    </font>
    <font>
      <sz val="11"/>
      <name val="Calibri"/>
      <family val="2"/>
      <scheme val="minor"/>
    </font>
    <font>
      <sz val="10"/>
      <color theme="1"/>
      <name val="Arial Narrow"/>
      <family val="2"/>
    </font>
    <font>
      <i/>
      <sz val="11"/>
      <color theme="1"/>
      <name val="Arial Narrow"/>
      <family val="2"/>
    </font>
    <font>
      <b/>
      <sz val="12"/>
      <color theme="0"/>
      <name val="Arial Narrow"/>
      <family val="2"/>
    </font>
    <font>
      <b/>
      <i/>
      <sz val="11"/>
      <color theme="1"/>
      <name val="Arial Narrow"/>
      <family val="2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u/>
      <sz val="14"/>
      <color theme="1"/>
      <name val="Calibri"/>
      <family val="2"/>
    </font>
    <font>
      <b/>
      <i/>
      <sz val="11"/>
      <name val="Arial Narrow"/>
      <family val="2"/>
    </font>
    <font>
      <b/>
      <sz val="11"/>
      <name val="Arial Narrow"/>
      <family val="2"/>
    </font>
    <font>
      <sz val="8"/>
      <name val="Calibri"/>
      <family val="2"/>
      <scheme val="minor"/>
    </font>
    <font>
      <b/>
      <sz val="10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DFFE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/>
    </xf>
    <xf numFmtId="1" fontId="10" fillId="6" borderId="1" xfId="0" applyNumberFormat="1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6" fillId="0" borderId="0" xfId="0" applyFont="1"/>
    <xf numFmtId="0" fontId="17" fillId="0" borderId="0" xfId="0" applyFont="1"/>
    <xf numFmtId="0" fontId="19" fillId="0" borderId="7" xfId="0" applyFont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1" fontId="21" fillId="6" borderId="1" xfId="0" applyNumberFormat="1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3" fillId="0" borderId="0" xfId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3" fillId="3" borderId="1" xfId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3" fillId="0" borderId="1" xfId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7" borderId="0" xfId="0" applyFont="1" applyFill="1"/>
    <xf numFmtId="0" fontId="1" fillId="0" borderId="0" xfId="0" applyFont="1"/>
    <xf numFmtId="0" fontId="1" fillId="0" borderId="1" xfId="0" applyFont="1" applyBorder="1" applyAlignment="1">
      <alignment horizontal="center"/>
    </xf>
    <xf numFmtId="165" fontId="1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3" fillId="0" borderId="1" xfId="1" applyBorder="1" applyAlignment="1">
      <alignment horizontal="center" vertical="center"/>
    </xf>
    <xf numFmtId="0" fontId="1" fillId="0" borderId="1" xfId="0" applyFont="1" applyBorder="1"/>
    <xf numFmtId="0" fontId="4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" fontId="2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3" fillId="2" borderId="3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/>
    </xf>
    <xf numFmtId="0" fontId="3" fillId="3" borderId="1" xfId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3" borderId="8" xfId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165" fontId="1" fillId="3" borderId="8" xfId="0" applyNumberFormat="1" applyFont="1" applyFill="1" applyBorder="1" applyAlignment="1">
      <alignment horizontal="center" vertical="center"/>
    </xf>
    <xf numFmtId="14" fontId="1" fillId="3" borderId="8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165" fontId="1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 shrinkToFit="1"/>
    </xf>
    <xf numFmtId="0" fontId="1" fillId="8" borderId="1" xfId="0" applyFont="1" applyFill="1" applyBorder="1" applyAlignment="1">
      <alignment horizontal="center" vertical="center" wrapText="1"/>
    </xf>
    <xf numFmtId="0" fontId="11" fillId="8" borderId="0" xfId="0" applyFont="1" applyFill="1" applyAlignment="1">
      <alignment horizontal="center" vertical="center" wrapText="1"/>
    </xf>
    <xf numFmtId="164" fontId="1" fillId="8" borderId="1" xfId="0" applyNumberFormat="1" applyFont="1" applyFill="1" applyBorder="1" applyAlignment="1">
      <alignment horizontal="center" vertical="center"/>
    </xf>
    <xf numFmtId="0" fontId="3" fillId="8" borderId="1" xfId="1" applyFill="1" applyBorder="1" applyAlignment="1">
      <alignment horizontal="center" vertical="center"/>
    </xf>
    <xf numFmtId="165" fontId="1" fillId="8" borderId="1" xfId="0" applyNumberFormat="1" applyFont="1" applyFill="1" applyBorder="1" applyAlignment="1">
      <alignment horizontal="center" vertical="center"/>
    </xf>
    <xf numFmtId="14" fontId="1" fillId="8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left" vertical="center"/>
    </xf>
    <xf numFmtId="14" fontId="10" fillId="8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" fontId="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FFFFE7"/>
      <color rgb="FFFDF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00FF"/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solidFill>
                  <a:srgbClr val="0000FF"/>
                </a:solidFill>
                <a:effectLst/>
              </a:rPr>
              <a:t>Vìas de Solicitud</a:t>
            </a:r>
            <a:endParaRPr lang="es-DO" baseline="0">
              <a:solidFill>
                <a:srgbClr val="0000FF"/>
              </a:solidFill>
              <a:effectLst/>
            </a:endParaRPr>
          </a:p>
          <a:p>
            <a:pPr>
              <a:defRPr>
                <a:solidFill>
                  <a:srgbClr val="0000FF"/>
                </a:solidFill>
              </a:defRPr>
            </a:pPr>
            <a:r>
              <a:rPr lang="es-DO" sz="1800" b="1" i="0" baseline="0">
                <a:solidFill>
                  <a:srgbClr val="0000FF"/>
                </a:solidFill>
                <a:effectLst/>
              </a:rPr>
              <a:t> 2do. Trimestre (Abril-Junio) 2023</a:t>
            </a:r>
            <a:endParaRPr lang="es-DO" baseline="0">
              <a:solidFill>
                <a:srgbClr val="0000FF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00FF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'2do. Trim.'!$B$8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'2do. Trim.'!$A$9:$A$14</c:f>
              <c:strCache>
                <c:ptCount val="6"/>
                <c:pt idx="0">
                  <c:v>Personal</c:v>
                </c:pt>
                <c:pt idx="1">
                  <c:v>Correo Electrónico</c:v>
                </c:pt>
                <c:pt idx="2">
                  <c:v>SAIP</c:v>
                </c:pt>
                <c:pt idx="3">
                  <c:v>Llamada</c:v>
                </c:pt>
                <c:pt idx="4">
                  <c:v>311</c:v>
                </c:pt>
                <c:pt idx="5">
                  <c:v>Total Recibidas</c:v>
                </c:pt>
              </c:strCache>
            </c:strRef>
          </c:cat>
          <c:val>
            <c:numRef>
              <c:f>'2do. Trim.'!$B$9:$B$14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38-457E-9398-80E66607A6B4}"/>
            </c:ext>
          </c:extLst>
        </c:ser>
        <c:ser>
          <c:idx val="0"/>
          <c:order val="2"/>
          <c:tx>
            <c:strRef>
              <c:f>'2do. Trim.'!$B$8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'2do. Trim.'!$A$9:$A$14</c:f>
              <c:strCache>
                <c:ptCount val="6"/>
                <c:pt idx="0">
                  <c:v>Personal</c:v>
                </c:pt>
                <c:pt idx="1">
                  <c:v>Correo Electrónico</c:v>
                </c:pt>
                <c:pt idx="2">
                  <c:v>SAIP</c:v>
                </c:pt>
                <c:pt idx="3">
                  <c:v>Llamada</c:v>
                </c:pt>
                <c:pt idx="4">
                  <c:v>311</c:v>
                </c:pt>
                <c:pt idx="5">
                  <c:v>Total Recibidas</c:v>
                </c:pt>
              </c:strCache>
            </c:strRef>
          </c:cat>
          <c:val>
            <c:numRef>
              <c:f>'2do. Trim.'!$B$9:$B$14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B3-4A8E-822D-FC5DD9F88CF1}"/>
            </c:ext>
          </c:extLst>
        </c:ser>
        <c:ser>
          <c:idx val="1"/>
          <c:order val="3"/>
          <c:tx>
            <c:strRef>
              <c:f>'2do. Trim.'!$C$8</c:f>
              <c:strCache>
                <c:ptCount val="1"/>
                <c:pt idx="0">
                  <c:v>Resueltas 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cat>
            <c:strRef>
              <c:f>'2do. Trim.'!$A$9:$A$14</c:f>
              <c:strCache>
                <c:ptCount val="6"/>
                <c:pt idx="0">
                  <c:v>Personal</c:v>
                </c:pt>
                <c:pt idx="1">
                  <c:v>Correo Electrónico</c:v>
                </c:pt>
                <c:pt idx="2">
                  <c:v>SAIP</c:v>
                </c:pt>
                <c:pt idx="3">
                  <c:v>Llamada</c:v>
                </c:pt>
                <c:pt idx="4">
                  <c:v>311</c:v>
                </c:pt>
                <c:pt idx="5">
                  <c:v>Total Recibidas</c:v>
                </c:pt>
              </c:strCache>
            </c:strRef>
          </c:cat>
          <c:val>
            <c:numRef>
              <c:f>'2do. Trim.'!$C$9:$C$14</c:f>
              <c:numCache>
                <c:formatCode>0</c:formatCode>
                <c:ptCount val="6"/>
                <c:pt idx="0">
                  <c:v>2</c:v>
                </c:pt>
                <c:pt idx="1">
                  <c:v>7</c:v>
                </c:pt>
                <c:pt idx="2">
                  <c:v>20</c:v>
                </c:pt>
                <c:pt idx="3">
                  <c:v>0</c:v>
                </c:pt>
                <c:pt idx="4">
                  <c:v>7</c:v>
                </c:pt>
                <c:pt idx="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B3-4A8E-822D-FC5DD9F88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9693648"/>
        <c:axId val="409714976"/>
        <c:extLst>
          <c:ext xmlns:c15="http://schemas.microsoft.com/office/drawing/2012/chart" uri="{02D57815-91ED-43cb-92C2-25804820EDAC}">
            <c15:filteredBarSeries>
              <c15:ser>
                <c:idx val="3"/>
                <c:order val="1"/>
                <c:tx>
                  <c:strRef>
                    <c:extLst>
                      <c:ext uri="{02D57815-91ED-43cb-92C2-25804820EDAC}">
                        <c15:formulaRef>
                          <c15:sqref>'2do. Trim.'!$C$8</c15:sqref>
                        </c15:formulaRef>
                      </c:ext>
                    </c:extLst>
                    <c:strCache>
                      <c:ptCount val="1"/>
                      <c:pt idx="0">
                        <c:v>Resueltas </c:v>
                      </c:pt>
                    </c:strCache>
                  </c:strRef>
                </c:tx>
                <c:spPr>
                  <a:solidFill>
                    <a:srgbClr val="0000FF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'2do. Trim.'!$A$9:$A$14</c15:sqref>
                        </c15:formulaRef>
                      </c:ext>
                    </c:extLst>
                    <c:strCache>
                      <c:ptCount val="6"/>
                      <c:pt idx="0">
                        <c:v>Personal</c:v>
                      </c:pt>
                      <c:pt idx="1">
                        <c:v>Correo Electrónico</c:v>
                      </c:pt>
                      <c:pt idx="2">
                        <c:v>SAIP</c:v>
                      </c:pt>
                      <c:pt idx="3">
                        <c:v>Llamada</c:v>
                      </c:pt>
                      <c:pt idx="4">
                        <c:v>311</c:v>
                      </c:pt>
                      <c:pt idx="5">
                        <c:v>Total Recibidas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'2do. Trim.'!$C$9:$C$14</c15:sqref>
                        </c15:formulaRef>
                      </c:ext>
                    </c:extLst>
                    <c:numCache>
                      <c:formatCode>0</c:formatCode>
                      <c:ptCount val="6"/>
                      <c:pt idx="0">
                        <c:v>2</c:v>
                      </c:pt>
                      <c:pt idx="1">
                        <c:v>7</c:v>
                      </c:pt>
                      <c:pt idx="2">
                        <c:v>20</c:v>
                      </c:pt>
                      <c:pt idx="3">
                        <c:v>0</c:v>
                      </c:pt>
                      <c:pt idx="4">
                        <c:v>7</c:v>
                      </c:pt>
                      <c:pt idx="5">
                        <c:v>36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2438-457E-9398-80E66607A6B4}"/>
                  </c:ext>
                </c:extLst>
              </c15:ser>
            </c15:filteredBarSeries>
          </c:ext>
        </c:extLst>
      </c:barChart>
      <c:catAx>
        <c:axId val="40969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9714976"/>
        <c:crosses val="autoZero"/>
        <c:auto val="1"/>
        <c:lblAlgn val="ctr"/>
        <c:lblOffset val="100"/>
        <c:noMultiLvlLbl val="0"/>
      </c:catAx>
      <c:valAx>
        <c:axId val="409714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969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00FF"/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solidFill>
                  <a:srgbClr val="0000FF"/>
                </a:solidFill>
                <a:effectLst/>
              </a:rPr>
              <a:t>Departamentos Involucrados</a:t>
            </a:r>
            <a:endParaRPr lang="es-DO" baseline="0">
              <a:solidFill>
                <a:srgbClr val="0000FF"/>
              </a:solidFill>
              <a:effectLst/>
            </a:endParaRPr>
          </a:p>
          <a:p>
            <a:pPr>
              <a:defRPr>
                <a:solidFill>
                  <a:srgbClr val="0000FF"/>
                </a:solidFill>
              </a:defRPr>
            </a:pPr>
            <a:r>
              <a:rPr lang="es-DO" sz="1800" b="1" i="0" baseline="0">
                <a:solidFill>
                  <a:srgbClr val="0000FF"/>
                </a:solidFill>
                <a:effectLst/>
              </a:rPr>
              <a:t> 2do. Trimestre (Abril-Junio) 2023</a:t>
            </a:r>
          </a:p>
          <a:p>
            <a:pPr>
              <a:defRPr>
                <a:solidFill>
                  <a:srgbClr val="0000FF"/>
                </a:solidFill>
              </a:defRPr>
            </a:pPr>
            <a:endParaRPr lang="es-DO" baseline="0">
              <a:solidFill>
                <a:srgbClr val="0000FF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00FF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'2do. Trim.'!$B$19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'2do. Trim.'!$A$20:$A$28</c:f>
              <c:strCache>
                <c:ptCount val="9"/>
                <c:pt idx="0">
                  <c:v>JERARQUICO</c:v>
                </c:pt>
                <c:pt idx="1">
                  <c:v>LEGAL</c:v>
                </c:pt>
                <c:pt idx="2">
                  <c:v>MAYORISTA</c:v>
                </c:pt>
                <c:pt idx="3">
                  <c:v>MINORISTA</c:v>
                </c:pt>
                <c:pt idx="4">
                  <c:v>OAI</c:v>
                </c:pt>
                <c:pt idx="5">
                  <c:v>PROTECOM</c:v>
                </c:pt>
                <c:pt idx="6">
                  <c:v>REGULACIÓN</c:v>
                </c:pt>
                <c:pt idx="7">
                  <c:v>FINANZAS</c:v>
                </c:pt>
                <c:pt idx="8">
                  <c:v>Total Recibidas</c:v>
                </c:pt>
              </c:strCache>
            </c:strRef>
          </c:cat>
          <c:val>
            <c:numRef>
              <c:f>'2do. Trim.'!$B$20:$B$28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F6-4399-A715-4F632C5D92A8}"/>
            </c:ext>
          </c:extLst>
        </c:ser>
        <c:ser>
          <c:idx val="3"/>
          <c:order val="1"/>
          <c:tx>
            <c:strRef>
              <c:f>'2do. Trim.'!$C$19</c:f>
              <c:strCache>
                <c:ptCount val="1"/>
                <c:pt idx="0">
                  <c:v> Resueltas 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cat>
            <c:strRef>
              <c:f>'2do. Trim.'!$A$20:$A$28</c:f>
              <c:strCache>
                <c:ptCount val="9"/>
                <c:pt idx="0">
                  <c:v>JERARQUICO</c:v>
                </c:pt>
                <c:pt idx="1">
                  <c:v>LEGAL</c:v>
                </c:pt>
                <c:pt idx="2">
                  <c:v>MAYORISTA</c:v>
                </c:pt>
                <c:pt idx="3">
                  <c:v>MINORISTA</c:v>
                </c:pt>
                <c:pt idx="4">
                  <c:v>OAI</c:v>
                </c:pt>
                <c:pt idx="5">
                  <c:v>PROTECOM</c:v>
                </c:pt>
                <c:pt idx="6">
                  <c:v>REGULACIÓN</c:v>
                </c:pt>
                <c:pt idx="7">
                  <c:v>FINANZAS</c:v>
                </c:pt>
                <c:pt idx="8">
                  <c:v>Total Recibidas</c:v>
                </c:pt>
              </c:strCache>
            </c:strRef>
          </c:cat>
          <c:val>
            <c:numRef>
              <c:f>'2do. Trim.'!$C$20:$C$28</c:f>
              <c:numCache>
                <c:formatCode>0</c:formatCode>
                <c:ptCount val="9"/>
                <c:pt idx="0">
                  <c:v>6</c:v>
                </c:pt>
                <c:pt idx="1">
                  <c:v>11</c:v>
                </c:pt>
                <c:pt idx="2">
                  <c:v>2</c:v>
                </c:pt>
                <c:pt idx="3">
                  <c:v>2</c:v>
                </c:pt>
                <c:pt idx="4">
                  <c:v>6</c:v>
                </c:pt>
                <c:pt idx="5">
                  <c:v>5</c:v>
                </c:pt>
                <c:pt idx="6">
                  <c:v>3</c:v>
                </c:pt>
                <c:pt idx="7">
                  <c:v>0</c:v>
                </c:pt>
                <c:pt idx="8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F6-4399-A715-4F632C5D9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0951200"/>
        <c:axId val="410493328"/>
      </c:barChart>
      <c:catAx>
        <c:axId val="41095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10493328"/>
        <c:crosses val="autoZero"/>
        <c:auto val="1"/>
        <c:lblAlgn val="ctr"/>
        <c:lblOffset val="100"/>
        <c:noMultiLvlLbl val="0"/>
      </c:catAx>
      <c:valAx>
        <c:axId val="41049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10951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547687</xdr:colOff>
      <xdr:row>0</xdr:row>
      <xdr:rowOff>176212</xdr:rowOff>
    </xdr:from>
    <xdr:to>
      <xdr:col>10</xdr:col>
      <xdr:colOff>547687</xdr:colOff>
      <xdr:row>13</xdr:row>
      <xdr:rowOff>204787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533400</xdr:colOff>
      <xdr:row>14</xdr:row>
      <xdr:rowOff>114300</xdr:rowOff>
    </xdr:from>
    <xdr:to>
      <xdr:col>10</xdr:col>
      <xdr:colOff>533400</xdr:colOff>
      <xdr:row>31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750794</xdr:colOff>
      <xdr:row>0</xdr:row>
      <xdr:rowOff>67236</xdr:rowOff>
    </xdr:from>
    <xdr:to>
      <xdr:col>3</xdr:col>
      <xdr:colOff>563694</xdr:colOff>
      <xdr:row>3</xdr:row>
      <xdr:rowOff>166354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6DE22DA-8E81-4EED-8FB7-B3FD08343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0794" y="67236"/>
          <a:ext cx="3017782" cy="67061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docco@gmail.com" TargetMode="External"/><Relationship Id="rId3" Type="http://schemas.openxmlformats.org/officeDocument/2006/relationships/hyperlink" Target="mailto:legal@emintco.com" TargetMode="External"/><Relationship Id="rId7" Type="http://schemas.openxmlformats.org/officeDocument/2006/relationships/hyperlink" Target="mailto:alama@omg.com.do" TargetMode="External"/><Relationship Id="rId2" Type="http://schemas.openxmlformats.org/officeDocument/2006/relationships/hyperlink" Target="mailto:mguridim@unen.do" TargetMode="External"/><Relationship Id="rId1" Type="http://schemas.openxmlformats.org/officeDocument/2006/relationships/hyperlink" Target="mailto:Lian.e.Perez@hotmail.com" TargetMode="External"/><Relationship Id="rId6" Type="http://schemas.openxmlformats.org/officeDocument/2006/relationships/hyperlink" Target="mailto:Erick.Almonte5@Hotmail.com" TargetMode="External"/><Relationship Id="rId5" Type="http://schemas.openxmlformats.org/officeDocument/2006/relationships/hyperlink" Target="mailto:juankahlo@gmail.com" TargetMode="External"/><Relationship Id="rId4" Type="http://schemas.openxmlformats.org/officeDocument/2006/relationships/hyperlink" Target="mailto:juandaniel.9988@gmail.com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fsalami@carbonfree.com" TargetMode="External"/><Relationship Id="rId7" Type="http://schemas.openxmlformats.org/officeDocument/2006/relationships/hyperlink" Target="mailto:m.almonte5@hotmail.com" TargetMode="External"/><Relationship Id="rId2" Type="http://schemas.openxmlformats.org/officeDocument/2006/relationships/hyperlink" Target="mailto:RUBENGUERRERO970@GMAIL.COM" TargetMode="External"/><Relationship Id="rId1" Type="http://schemas.openxmlformats.org/officeDocument/2006/relationships/hyperlink" Target="mailto:Joaquienmatos30@gmail.com" TargetMode="External"/><Relationship Id="rId6" Type="http://schemas.openxmlformats.org/officeDocument/2006/relationships/hyperlink" Target="mailto:juankahlo@gmail.com" TargetMode="External"/><Relationship Id="rId5" Type="http://schemas.openxmlformats.org/officeDocument/2006/relationships/hyperlink" Target="mailto:adocco@gmail.com" TargetMode="External"/><Relationship Id="rId4" Type="http://schemas.openxmlformats.org/officeDocument/2006/relationships/hyperlink" Target="mailto:lmelo869@gmail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erick.almonte5@hotmail.com" TargetMode="External"/><Relationship Id="rId13" Type="http://schemas.openxmlformats.org/officeDocument/2006/relationships/hyperlink" Target="mailto:danielcavagliano@gmail.com" TargetMode="External"/><Relationship Id="rId18" Type="http://schemas.openxmlformats.org/officeDocument/2006/relationships/hyperlink" Target="mailto:ashleynarodriguez@gmail.com" TargetMode="External"/><Relationship Id="rId3" Type="http://schemas.openxmlformats.org/officeDocument/2006/relationships/hyperlink" Target="mailto:Sebastianm@.gmail.com" TargetMode="External"/><Relationship Id="rId7" Type="http://schemas.openxmlformats.org/officeDocument/2006/relationships/hyperlink" Target="mailto:meprisa@yahoo.com" TargetMode="External"/><Relationship Id="rId12" Type="http://schemas.openxmlformats.org/officeDocument/2006/relationships/hyperlink" Target="mailto:tonydreyes@gmail.com" TargetMode="External"/><Relationship Id="rId17" Type="http://schemas.openxmlformats.org/officeDocument/2006/relationships/hyperlink" Target="mailto:meprisa@yahoo.com" TargetMode="External"/><Relationship Id="rId2" Type="http://schemas.openxmlformats.org/officeDocument/2006/relationships/hyperlink" Target="mailto:juankahlo@gimail.com" TargetMode="External"/><Relationship Id="rId16" Type="http://schemas.openxmlformats.org/officeDocument/2006/relationships/hyperlink" Target="mailto:meprisa@yahoo.com" TargetMode="External"/><Relationship Id="rId1" Type="http://schemas.openxmlformats.org/officeDocument/2006/relationships/hyperlink" Target="mailto:info@seguralegal.com" TargetMode="External"/><Relationship Id="rId6" Type="http://schemas.openxmlformats.org/officeDocument/2006/relationships/hyperlink" Target="mailto:danielcavagliano@gmail.com" TargetMode="External"/><Relationship Id="rId11" Type="http://schemas.openxmlformats.org/officeDocument/2006/relationships/hyperlink" Target="mailto:meprisa@yahoo.com" TargetMode="External"/><Relationship Id="rId5" Type="http://schemas.openxmlformats.org/officeDocument/2006/relationships/hyperlink" Target="mailto:a.lama@omg.com.do" TargetMode="External"/><Relationship Id="rId15" Type="http://schemas.openxmlformats.org/officeDocument/2006/relationships/hyperlink" Target="mailto:tyschabert@gmail.com" TargetMode="External"/><Relationship Id="rId10" Type="http://schemas.openxmlformats.org/officeDocument/2006/relationships/hyperlink" Target="mailto:meprisa@yahoo.com" TargetMode="External"/><Relationship Id="rId19" Type="http://schemas.openxmlformats.org/officeDocument/2006/relationships/printerSettings" Target="../printerSettings/printerSettings3.bin"/><Relationship Id="rId4" Type="http://schemas.openxmlformats.org/officeDocument/2006/relationships/hyperlink" Target="mailto:andreasanchezt1@gmail.com" TargetMode="External"/><Relationship Id="rId9" Type="http://schemas.openxmlformats.org/officeDocument/2006/relationships/hyperlink" Target="mailto:tatiana_hernandez@bhd.com.do" TargetMode="External"/><Relationship Id="rId14" Type="http://schemas.openxmlformats.org/officeDocument/2006/relationships/hyperlink" Target="mailto:danielcavagliano@g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6"/>
  <sheetViews>
    <sheetView view="pageBreakPreview" zoomScale="98" zoomScaleNormal="115" zoomScaleSheetLayoutView="98" workbookViewId="0">
      <pane xSplit="2" ySplit="5" topLeftCell="C9" activePane="bottomRight" state="frozen"/>
      <selection activeCell="E26" sqref="E26"/>
      <selection pane="topRight" activeCell="E26" sqref="E26"/>
      <selection pane="bottomLeft" activeCell="E26" sqref="E26"/>
      <selection pane="bottomRight" activeCell="B23" sqref="B23"/>
    </sheetView>
  </sheetViews>
  <sheetFormatPr baseColWidth="10" defaultColWidth="11.44140625" defaultRowHeight="14.4" x14ac:dyDescent="0.3"/>
  <cols>
    <col min="1" max="1" width="6.5546875" bestFit="1" customWidth="1"/>
    <col min="2" max="2" width="25.33203125" style="6" bestFit="1" customWidth="1"/>
    <col min="3" max="3" width="11.6640625" style="1" customWidth="1"/>
    <col min="4" max="4" width="15.44140625" style="1" bestFit="1" customWidth="1"/>
    <col min="5" max="5" width="39.88671875" style="1" customWidth="1"/>
    <col min="6" max="6" width="14" style="1" customWidth="1"/>
    <col min="7" max="7" width="9.88671875" style="1" customWidth="1"/>
    <col min="8" max="8" width="22.109375" style="1" bestFit="1" customWidth="1"/>
    <col min="9" max="9" width="11.33203125" style="1" customWidth="1"/>
    <col min="10" max="10" width="10.88671875" style="1" customWidth="1"/>
    <col min="11" max="11" width="15.44140625" style="39" customWidth="1"/>
  </cols>
  <sheetData>
    <row r="1" spans="1:11" ht="23.4" x14ac:dyDescent="0.3">
      <c r="A1" s="92" t="s">
        <v>17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x14ac:dyDescent="0.3">
      <c r="A2" s="93" t="s">
        <v>18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x14ac:dyDescent="0.3">
      <c r="A3" s="94" t="s">
        <v>41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9" customHeight="1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s="9" customFormat="1" ht="61.5" customHeight="1" x14ac:dyDescent="0.3">
      <c r="A5" s="14" t="s">
        <v>14</v>
      </c>
      <c r="B5" s="15" t="s">
        <v>3</v>
      </c>
      <c r="C5" s="15" t="s">
        <v>19</v>
      </c>
      <c r="D5" s="15" t="s">
        <v>15</v>
      </c>
      <c r="E5" s="15" t="s">
        <v>4</v>
      </c>
      <c r="F5" s="15" t="s">
        <v>12</v>
      </c>
      <c r="G5" s="15" t="s">
        <v>0</v>
      </c>
      <c r="H5" s="15" t="s">
        <v>16</v>
      </c>
      <c r="I5" s="15" t="s">
        <v>1</v>
      </c>
      <c r="J5" s="15" t="s">
        <v>2</v>
      </c>
      <c r="K5" s="15" t="s">
        <v>20</v>
      </c>
    </row>
    <row r="6" spans="1:11" s="53" customFormat="1" x14ac:dyDescent="0.25">
      <c r="A6" s="52">
        <v>1</v>
      </c>
      <c r="B6" s="50" t="s">
        <v>52</v>
      </c>
      <c r="C6" s="52"/>
      <c r="D6" s="12"/>
      <c r="E6" s="45" t="s">
        <v>53</v>
      </c>
      <c r="F6" s="12" t="s">
        <v>51</v>
      </c>
      <c r="G6" s="56">
        <v>45020</v>
      </c>
      <c r="H6" s="12" t="s">
        <v>6</v>
      </c>
      <c r="I6" s="46">
        <v>45020</v>
      </c>
      <c r="J6" s="12">
        <v>1</v>
      </c>
      <c r="K6" s="47" t="s">
        <v>86</v>
      </c>
    </row>
    <row r="7" spans="1:11" s="54" customFormat="1" x14ac:dyDescent="0.25">
      <c r="A7" s="52">
        <v>2</v>
      </c>
      <c r="B7" s="50" t="s">
        <v>54</v>
      </c>
      <c r="C7" s="52"/>
      <c r="D7" s="12"/>
      <c r="E7" s="45" t="s">
        <v>55</v>
      </c>
      <c r="F7" s="12" t="s">
        <v>56</v>
      </c>
      <c r="G7" s="57">
        <v>45027</v>
      </c>
      <c r="H7" s="12" t="s">
        <v>57</v>
      </c>
      <c r="I7" s="3">
        <v>45027</v>
      </c>
      <c r="J7" s="2">
        <v>1</v>
      </c>
      <c r="K7" s="47" t="s">
        <v>50</v>
      </c>
    </row>
    <row r="8" spans="1:11" s="54" customFormat="1" x14ac:dyDescent="0.25">
      <c r="A8" s="52">
        <v>3</v>
      </c>
      <c r="B8" s="50" t="s">
        <v>58</v>
      </c>
      <c r="C8" s="52"/>
      <c r="D8" s="12"/>
      <c r="E8" s="69"/>
      <c r="F8" s="12" t="s">
        <v>59</v>
      </c>
      <c r="G8" s="57">
        <v>45028</v>
      </c>
      <c r="H8" s="12" t="s">
        <v>5</v>
      </c>
      <c r="I8" s="3">
        <v>45028</v>
      </c>
      <c r="J8" s="2">
        <v>1</v>
      </c>
      <c r="K8" s="47" t="s">
        <v>60</v>
      </c>
    </row>
    <row r="9" spans="1:11" s="54" customFormat="1" x14ac:dyDescent="0.25">
      <c r="A9" s="52">
        <v>4</v>
      </c>
      <c r="B9" s="50" t="s">
        <v>46</v>
      </c>
      <c r="C9" s="52"/>
      <c r="D9" s="47"/>
      <c r="E9" s="69" t="s">
        <v>48</v>
      </c>
      <c r="F9" s="12" t="s">
        <v>61</v>
      </c>
      <c r="G9" s="57">
        <v>45034</v>
      </c>
      <c r="H9" s="12" t="s">
        <v>8</v>
      </c>
      <c r="I9" s="3">
        <v>45050</v>
      </c>
      <c r="J9" s="2">
        <v>11</v>
      </c>
      <c r="K9" s="47" t="s">
        <v>84</v>
      </c>
    </row>
    <row r="10" spans="1:11" s="54" customFormat="1" x14ac:dyDescent="0.25">
      <c r="A10" s="52">
        <v>5</v>
      </c>
      <c r="B10" s="50" t="s">
        <v>62</v>
      </c>
      <c r="C10" s="52"/>
      <c r="D10" s="2"/>
      <c r="E10" s="68" t="s">
        <v>63</v>
      </c>
      <c r="F10" s="12" t="s">
        <v>64</v>
      </c>
      <c r="G10" s="57">
        <v>45034</v>
      </c>
      <c r="H10" s="12" t="s">
        <v>81</v>
      </c>
      <c r="I10" s="3">
        <v>45040</v>
      </c>
      <c r="J10" s="2">
        <v>4</v>
      </c>
      <c r="K10" s="47" t="s">
        <v>84</v>
      </c>
    </row>
    <row r="11" spans="1:11" s="54" customFormat="1" x14ac:dyDescent="0.25">
      <c r="A11" s="52">
        <v>6</v>
      </c>
      <c r="B11" s="50" t="s">
        <v>65</v>
      </c>
      <c r="C11" s="52"/>
      <c r="D11" s="12"/>
      <c r="E11" s="45" t="s">
        <v>66</v>
      </c>
      <c r="F11" s="12" t="s">
        <v>67</v>
      </c>
      <c r="G11" s="56">
        <v>45034</v>
      </c>
      <c r="H11" s="12" t="s">
        <v>5</v>
      </c>
      <c r="I11" s="46">
        <v>45034</v>
      </c>
      <c r="J11" s="12">
        <v>1</v>
      </c>
      <c r="K11" s="47" t="s">
        <v>84</v>
      </c>
    </row>
    <row r="12" spans="1:11" s="54" customFormat="1" x14ac:dyDescent="0.25">
      <c r="A12" s="70">
        <v>7</v>
      </c>
      <c r="B12" s="50" t="s">
        <v>68</v>
      </c>
      <c r="C12" s="52"/>
      <c r="D12" s="12"/>
      <c r="E12" s="75" t="s">
        <v>69</v>
      </c>
      <c r="F12" s="76" t="s">
        <v>45</v>
      </c>
      <c r="G12" s="77">
        <v>45038</v>
      </c>
      <c r="H12" s="76" t="s">
        <v>6</v>
      </c>
      <c r="I12" s="78">
        <v>45040</v>
      </c>
      <c r="J12" s="76">
        <v>1</v>
      </c>
      <c r="K12" s="52" t="s">
        <v>85</v>
      </c>
    </row>
    <row r="13" spans="1:11" s="61" customFormat="1" x14ac:dyDescent="0.25">
      <c r="A13" s="52">
        <v>8</v>
      </c>
      <c r="B13" s="50" t="s">
        <v>70</v>
      </c>
      <c r="C13" s="52"/>
      <c r="D13" s="4"/>
      <c r="E13" s="19" t="s">
        <v>71</v>
      </c>
      <c r="F13" s="12" t="s">
        <v>51</v>
      </c>
      <c r="G13" s="57">
        <v>45042</v>
      </c>
      <c r="H13" s="12" t="s">
        <v>57</v>
      </c>
      <c r="I13" s="3">
        <v>45042</v>
      </c>
      <c r="J13" s="2">
        <v>1</v>
      </c>
      <c r="K13" s="55" t="s">
        <v>50</v>
      </c>
    </row>
    <row r="14" spans="1:11" x14ac:dyDescent="0.3">
      <c r="A14" s="52">
        <v>9</v>
      </c>
      <c r="B14" s="5" t="s">
        <v>72</v>
      </c>
      <c r="C14" s="52"/>
      <c r="D14" s="2"/>
      <c r="E14" s="60" t="s">
        <v>73</v>
      </c>
      <c r="F14" s="2" t="s">
        <v>74</v>
      </c>
      <c r="G14" s="57">
        <v>45043</v>
      </c>
      <c r="H14" s="12" t="s">
        <v>5</v>
      </c>
      <c r="I14" s="3">
        <v>45043</v>
      </c>
      <c r="J14" s="2">
        <v>1</v>
      </c>
      <c r="K14" s="55" t="s">
        <v>50</v>
      </c>
    </row>
    <row r="15" spans="1:11" x14ac:dyDescent="0.3">
      <c r="A15" s="52">
        <v>10</v>
      </c>
      <c r="B15" s="5" t="s">
        <v>75</v>
      </c>
      <c r="C15" s="52"/>
      <c r="D15" s="2"/>
      <c r="E15" s="60" t="s">
        <v>76</v>
      </c>
      <c r="F15" s="2" t="s">
        <v>77</v>
      </c>
      <c r="G15" s="57">
        <v>45043</v>
      </c>
      <c r="H15" s="2" t="s">
        <v>81</v>
      </c>
      <c r="I15" s="46">
        <v>45064</v>
      </c>
      <c r="J15" s="12">
        <v>15</v>
      </c>
      <c r="K15" s="47" t="s">
        <v>84</v>
      </c>
    </row>
    <row r="16" spans="1:11" x14ac:dyDescent="0.3">
      <c r="A16" s="52">
        <v>11</v>
      </c>
      <c r="B16" s="5" t="s">
        <v>78</v>
      </c>
      <c r="C16" s="2"/>
      <c r="D16" s="2"/>
      <c r="E16" s="60" t="s">
        <v>79</v>
      </c>
      <c r="F16" s="2" t="s">
        <v>80</v>
      </c>
      <c r="G16" s="3">
        <v>45043</v>
      </c>
      <c r="H16" s="2" t="s">
        <v>81</v>
      </c>
      <c r="I16" s="3">
        <v>45044</v>
      </c>
      <c r="J16" s="2">
        <v>2</v>
      </c>
      <c r="K16" s="55" t="s">
        <v>50</v>
      </c>
    </row>
    <row r="17" spans="1:11" x14ac:dyDescent="0.3">
      <c r="A17" s="81"/>
      <c r="G17" s="38"/>
      <c r="I17" s="38"/>
      <c r="J17" s="74">
        <f>AVERAGE(J6:J16)</f>
        <v>3.5454545454545454</v>
      </c>
    </row>
    <row r="18" spans="1:11" x14ac:dyDescent="0.3">
      <c r="A18" s="81"/>
      <c r="G18" s="38"/>
      <c r="I18" s="38"/>
    </row>
    <row r="19" spans="1:11" x14ac:dyDescent="0.3">
      <c r="A19" s="81"/>
      <c r="C19" s="81"/>
      <c r="E19" s="42"/>
      <c r="G19" s="82"/>
      <c r="H19" s="65"/>
      <c r="I19" s="38"/>
    </row>
    <row r="20" spans="1:11" ht="46.8" x14ac:dyDescent="0.3">
      <c r="B20" s="23" t="s">
        <v>23</v>
      </c>
      <c r="C20" s="24" t="s">
        <v>25</v>
      </c>
      <c r="D20" s="24" t="s">
        <v>26</v>
      </c>
      <c r="E20" s="25" t="s">
        <v>27</v>
      </c>
      <c r="H20" s="33" t="s">
        <v>16</v>
      </c>
      <c r="I20" s="25" t="s">
        <v>25</v>
      </c>
      <c r="J20" s="25" t="s">
        <v>29</v>
      </c>
      <c r="K20" s="25" t="s">
        <v>27</v>
      </c>
    </row>
    <row r="21" spans="1:11" x14ac:dyDescent="0.3">
      <c r="B21" s="26" t="s">
        <v>13</v>
      </c>
      <c r="C21" s="28">
        <v>0</v>
      </c>
      <c r="D21" s="28">
        <v>1</v>
      </c>
      <c r="E21" s="27">
        <f>C21+D21</f>
        <v>1</v>
      </c>
      <c r="H21" s="35" t="s">
        <v>7</v>
      </c>
      <c r="I21" s="27">
        <v>0</v>
      </c>
      <c r="J21" s="27">
        <v>3</v>
      </c>
      <c r="K21" s="27">
        <f>+I21+J21</f>
        <v>3</v>
      </c>
    </row>
    <row r="22" spans="1:11" x14ac:dyDescent="0.3">
      <c r="B22" s="22" t="s">
        <v>24</v>
      </c>
      <c r="C22" s="28">
        <v>0</v>
      </c>
      <c r="D22" s="28">
        <v>1</v>
      </c>
      <c r="E22" s="27">
        <f t="shared" ref="E22:E24" si="0">C22+D22</f>
        <v>1</v>
      </c>
      <c r="H22" s="35" t="s">
        <v>8</v>
      </c>
      <c r="I22" s="27">
        <v>0</v>
      </c>
      <c r="J22" s="27">
        <v>1</v>
      </c>
      <c r="K22" s="27">
        <f t="shared" ref="K22:K25" si="1">+I22+J22</f>
        <v>1</v>
      </c>
    </row>
    <row r="23" spans="1:11" x14ac:dyDescent="0.3">
      <c r="B23" s="26" t="s">
        <v>10</v>
      </c>
      <c r="C23" s="28">
        <v>0</v>
      </c>
      <c r="D23" s="28">
        <v>7</v>
      </c>
      <c r="E23" s="27">
        <f t="shared" si="0"/>
        <v>7</v>
      </c>
      <c r="H23" s="35" t="s">
        <v>6</v>
      </c>
      <c r="I23" s="27">
        <v>0</v>
      </c>
      <c r="J23" s="27">
        <v>2</v>
      </c>
      <c r="K23" s="27">
        <f t="shared" si="1"/>
        <v>2</v>
      </c>
    </row>
    <row r="24" spans="1:11" x14ac:dyDescent="0.3">
      <c r="B24" s="22">
        <v>311</v>
      </c>
      <c r="C24" s="28">
        <v>0</v>
      </c>
      <c r="D24" s="28">
        <v>2</v>
      </c>
      <c r="E24" s="27">
        <f t="shared" si="0"/>
        <v>2</v>
      </c>
      <c r="H24" s="35" t="s">
        <v>34</v>
      </c>
      <c r="I24" s="27">
        <v>0</v>
      </c>
      <c r="J24" s="27">
        <v>2</v>
      </c>
      <c r="K24" s="27">
        <f t="shared" si="1"/>
        <v>2</v>
      </c>
    </row>
    <row r="25" spans="1:11" x14ac:dyDescent="0.3">
      <c r="B25" s="21" t="s">
        <v>27</v>
      </c>
      <c r="C25" s="29">
        <f>SUBTOTAL(9,C21:C24)</f>
        <v>0</v>
      </c>
      <c r="D25" s="29">
        <f>SUBTOTAL(9,D21:D24)</f>
        <v>11</v>
      </c>
      <c r="E25" s="29">
        <f>SUBTOTAL(9,E21:E24)</f>
        <v>11</v>
      </c>
      <c r="H25" s="35" t="s">
        <v>5</v>
      </c>
      <c r="I25" s="27">
        <v>0</v>
      </c>
      <c r="J25" s="27">
        <v>3</v>
      </c>
      <c r="K25" s="27">
        <f t="shared" si="1"/>
        <v>3</v>
      </c>
    </row>
    <row r="26" spans="1:11" x14ac:dyDescent="0.3">
      <c r="H26" s="15" t="s">
        <v>27</v>
      </c>
      <c r="I26" s="29">
        <f>SUBTOTAL(9,I21:I25)</f>
        <v>0</v>
      </c>
      <c r="J26" s="29">
        <f>SUBTOTAL(9,J21:J25)</f>
        <v>11</v>
      </c>
      <c r="K26" s="29">
        <f>SUBTOTAL(9,K21:K25)</f>
        <v>11</v>
      </c>
    </row>
  </sheetData>
  <autoFilter ref="A5:K17" xr:uid="{00000000-0009-0000-0000-000004000000}"/>
  <mergeCells count="3">
    <mergeCell ref="A1:K1"/>
    <mergeCell ref="A2:K2"/>
    <mergeCell ref="A3:K3"/>
  </mergeCells>
  <hyperlinks>
    <hyperlink ref="E6" r:id="rId1" xr:uid="{00000000-0004-0000-0400-000000000000}"/>
    <hyperlink ref="E9" r:id="rId2" xr:uid="{00000000-0004-0000-0400-000001000000}"/>
    <hyperlink ref="E10" r:id="rId3" xr:uid="{00000000-0004-0000-0400-000002000000}"/>
    <hyperlink ref="E11" r:id="rId4" xr:uid="{00000000-0004-0000-0400-000003000000}"/>
    <hyperlink ref="E12" r:id="rId5" xr:uid="{00000000-0004-0000-0400-000004000000}"/>
    <hyperlink ref="E13" r:id="rId6" xr:uid="{00000000-0004-0000-0400-000005000000}"/>
    <hyperlink ref="E15" r:id="rId7" xr:uid="{00000000-0004-0000-0400-000006000000}"/>
    <hyperlink ref="E16" r:id="rId8" xr:uid="{00000000-0004-0000-0400-000007000000}"/>
  </hyperlinks>
  <printOptions horizontalCentered="1" verticalCentered="1"/>
  <pageMargins left="0" right="0" top="0" bottom="0" header="0" footer="0"/>
  <pageSetup scale="58" orientation="landscape" r:id="rId9"/>
  <colBreaks count="1" manualBreakCount="1">
    <brk id="11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4"/>
  <sheetViews>
    <sheetView view="pageBreakPreview" zoomScale="98" zoomScaleNormal="110" zoomScaleSheetLayoutView="98" workbookViewId="0">
      <pane xSplit="2" ySplit="5" topLeftCell="C13" activePane="bottomRight" state="frozen"/>
      <selection activeCell="E24" sqref="E24"/>
      <selection pane="topRight" activeCell="E24" sqref="E24"/>
      <selection pane="bottomLeft" activeCell="E24" sqref="E24"/>
      <selection pane="bottomRight" activeCell="J12" sqref="J12"/>
    </sheetView>
  </sheetViews>
  <sheetFormatPr baseColWidth="10" defaultColWidth="11.44140625" defaultRowHeight="14.4" x14ac:dyDescent="0.3"/>
  <cols>
    <col min="1" max="1" width="3.109375" customWidth="1"/>
    <col min="2" max="2" width="25.33203125" style="6" bestFit="1" customWidth="1"/>
    <col min="3" max="3" width="12.44140625" style="1" customWidth="1"/>
    <col min="4" max="4" width="13" style="1" customWidth="1"/>
    <col min="5" max="5" width="41.44140625" style="1" bestFit="1" customWidth="1"/>
    <col min="6" max="6" width="11.5546875" style="1" bestFit="1" customWidth="1"/>
    <col min="7" max="7" width="14.109375" style="1" customWidth="1"/>
    <col min="8" max="8" width="18.6640625" style="1" customWidth="1"/>
    <col min="9" max="9" width="11.88671875" style="1" customWidth="1"/>
    <col min="10" max="10" width="11.5546875" style="1" customWidth="1"/>
    <col min="11" max="11" width="16.44140625" customWidth="1"/>
  </cols>
  <sheetData>
    <row r="1" spans="1:11" ht="23.4" x14ac:dyDescent="0.3">
      <c r="A1" s="92" t="s">
        <v>17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x14ac:dyDescent="0.3">
      <c r="A2" s="93" t="s">
        <v>18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x14ac:dyDescent="0.3">
      <c r="A3" s="95" t="s">
        <v>43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9" customHeight="1" thickBot="1" x14ac:dyDescent="0.3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s="9" customFormat="1" ht="63" customHeight="1" thickBot="1" x14ac:dyDescent="0.35">
      <c r="A5" s="11" t="s">
        <v>14</v>
      </c>
      <c r="B5" s="66" t="s">
        <v>3</v>
      </c>
      <c r="C5" s="66" t="s">
        <v>19</v>
      </c>
      <c r="D5" s="66" t="s">
        <v>15</v>
      </c>
      <c r="E5" s="66" t="s">
        <v>4</v>
      </c>
      <c r="F5" s="66" t="s">
        <v>12</v>
      </c>
      <c r="G5" s="66" t="s">
        <v>0</v>
      </c>
      <c r="H5" s="66" t="s">
        <v>16</v>
      </c>
      <c r="I5" s="66" t="s">
        <v>1</v>
      </c>
      <c r="J5" s="66" t="s">
        <v>2</v>
      </c>
      <c r="K5" s="67" t="s">
        <v>20</v>
      </c>
    </row>
    <row r="6" spans="1:11" s="9" customFormat="1" ht="24.75" customHeight="1" x14ac:dyDescent="0.3">
      <c r="A6" s="8">
        <v>1</v>
      </c>
      <c r="B6" s="40" t="s">
        <v>93</v>
      </c>
      <c r="C6" s="7"/>
      <c r="D6" s="2"/>
      <c r="E6" s="60" t="s">
        <v>97</v>
      </c>
      <c r="F6" s="4" t="s">
        <v>82</v>
      </c>
      <c r="G6" s="3">
        <v>45049</v>
      </c>
      <c r="H6" s="2" t="s">
        <v>6</v>
      </c>
      <c r="I6" s="3">
        <v>45064</v>
      </c>
      <c r="J6" s="2">
        <v>11</v>
      </c>
      <c r="K6" s="4" t="s">
        <v>86</v>
      </c>
    </row>
    <row r="7" spans="1:11" s="9" customFormat="1" x14ac:dyDescent="0.3">
      <c r="A7" s="8">
        <v>2</v>
      </c>
      <c r="B7" s="40" t="s">
        <v>92</v>
      </c>
      <c r="C7" s="7"/>
      <c r="D7" s="2"/>
      <c r="E7" s="60" t="s">
        <v>96</v>
      </c>
      <c r="F7" s="4" t="s">
        <v>83</v>
      </c>
      <c r="G7" s="3">
        <v>45058</v>
      </c>
      <c r="H7" s="2" t="s">
        <v>9</v>
      </c>
      <c r="I7" s="3">
        <v>45064</v>
      </c>
      <c r="J7" s="2">
        <v>3</v>
      </c>
      <c r="K7" s="4" t="s">
        <v>87</v>
      </c>
    </row>
    <row r="8" spans="1:11" s="9" customFormat="1" x14ac:dyDescent="0.25">
      <c r="A8" s="8">
        <v>3</v>
      </c>
      <c r="B8" s="5" t="s">
        <v>78</v>
      </c>
      <c r="C8" s="52"/>
      <c r="D8" s="2"/>
      <c r="E8" s="60" t="s">
        <v>79</v>
      </c>
      <c r="F8" s="2" t="s">
        <v>10</v>
      </c>
      <c r="G8" s="57">
        <v>45061</v>
      </c>
      <c r="H8" s="2" t="s">
        <v>39</v>
      </c>
      <c r="I8" s="3">
        <v>45062</v>
      </c>
      <c r="J8" s="2">
        <v>1</v>
      </c>
      <c r="K8" s="55" t="s">
        <v>88</v>
      </c>
    </row>
    <row r="9" spans="1:11" s="9" customFormat="1" x14ac:dyDescent="0.25">
      <c r="A9" s="8">
        <v>4</v>
      </c>
      <c r="B9" s="5" t="s">
        <v>89</v>
      </c>
      <c r="C9" s="52"/>
      <c r="D9" s="2"/>
      <c r="E9" s="60" t="s">
        <v>69</v>
      </c>
      <c r="F9" s="2" t="s">
        <v>83</v>
      </c>
      <c r="G9" s="57">
        <v>45061</v>
      </c>
      <c r="H9" s="2" t="s">
        <v>6</v>
      </c>
      <c r="I9" s="3">
        <v>45064</v>
      </c>
      <c r="J9" s="2">
        <v>3</v>
      </c>
      <c r="K9" s="55" t="s">
        <v>87</v>
      </c>
    </row>
    <row r="10" spans="1:11" s="9" customFormat="1" x14ac:dyDescent="0.25">
      <c r="A10" s="79">
        <v>5</v>
      </c>
      <c r="B10" s="40" t="s">
        <v>91</v>
      </c>
      <c r="C10" s="52"/>
      <c r="D10" s="47"/>
      <c r="E10" s="45" t="s">
        <v>90</v>
      </c>
      <c r="F10" s="12" t="s">
        <v>82</v>
      </c>
      <c r="G10" s="46">
        <v>45063</v>
      </c>
      <c r="H10" s="47" t="s">
        <v>8</v>
      </c>
      <c r="I10" s="46">
        <v>45064</v>
      </c>
      <c r="J10" s="12">
        <v>1</v>
      </c>
      <c r="K10" s="47" t="s">
        <v>101</v>
      </c>
    </row>
    <row r="11" spans="1:11" s="9" customFormat="1" ht="27.6" x14ac:dyDescent="0.25">
      <c r="A11" s="79">
        <v>6</v>
      </c>
      <c r="B11" s="83" t="s">
        <v>94</v>
      </c>
      <c r="C11" s="52"/>
      <c r="D11" s="12"/>
      <c r="E11" s="45" t="s">
        <v>95</v>
      </c>
      <c r="F11" s="12" t="s">
        <v>82</v>
      </c>
      <c r="G11" s="46">
        <v>45064</v>
      </c>
      <c r="H11" s="12" t="s">
        <v>6</v>
      </c>
      <c r="I11" s="46">
        <v>45071</v>
      </c>
      <c r="J11" s="12">
        <v>5</v>
      </c>
      <c r="K11" s="47" t="s">
        <v>100</v>
      </c>
    </row>
    <row r="12" spans="1:11" s="9" customFormat="1" x14ac:dyDescent="0.25">
      <c r="A12" s="8">
        <v>7</v>
      </c>
      <c r="B12" s="40" t="s">
        <v>98</v>
      </c>
      <c r="C12" s="52"/>
      <c r="D12" s="2"/>
      <c r="E12" s="60" t="s">
        <v>99</v>
      </c>
      <c r="F12" s="12" t="s">
        <v>82</v>
      </c>
      <c r="G12" s="3">
        <v>45067</v>
      </c>
      <c r="H12" s="2" t="s">
        <v>102</v>
      </c>
      <c r="I12" s="3">
        <v>45068</v>
      </c>
      <c r="J12" s="2">
        <v>1</v>
      </c>
      <c r="K12" s="4" t="s">
        <v>101</v>
      </c>
    </row>
    <row r="13" spans="1:11" x14ac:dyDescent="0.3">
      <c r="A13" s="8"/>
      <c r="B13" s="5"/>
      <c r="C13" s="2"/>
      <c r="D13" s="72"/>
      <c r="E13" s="51"/>
      <c r="F13" s="2"/>
      <c r="G13" s="3"/>
      <c r="H13" s="2"/>
      <c r="I13" s="3"/>
      <c r="J13" s="2"/>
      <c r="K13" s="4"/>
    </row>
    <row r="14" spans="1:11" x14ac:dyDescent="0.3">
      <c r="E14" s="42"/>
      <c r="G14" s="38"/>
      <c r="J14" s="74">
        <f>AVERAGE(J6:J13)</f>
        <v>3.5714285714285716</v>
      </c>
    </row>
    <row r="16" spans="1:11" ht="46.8" x14ac:dyDescent="0.3">
      <c r="B16" s="33" t="s">
        <v>31</v>
      </c>
      <c r="C16" s="24" t="s">
        <v>25</v>
      </c>
      <c r="D16" s="24" t="s">
        <v>26</v>
      </c>
      <c r="E16" s="25" t="s">
        <v>27</v>
      </c>
      <c r="H16" s="33" t="s">
        <v>16</v>
      </c>
      <c r="I16" s="25" t="s">
        <v>25</v>
      </c>
      <c r="J16" s="25" t="s">
        <v>29</v>
      </c>
      <c r="K16" s="25" t="s">
        <v>27</v>
      </c>
    </row>
    <row r="17" spans="2:11" x14ac:dyDescent="0.3">
      <c r="B17" s="22" t="s">
        <v>13</v>
      </c>
      <c r="C17" s="27">
        <v>0</v>
      </c>
      <c r="D17" s="27">
        <v>0</v>
      </c>
      <c r="E17" s="28">
        <f t="shared" ref="E17:E21" si="0">SUM(C17:D17)</f>
        <v>0</v>
      </c>
      <c r="H17" s="35" t="s">
        <v>7</v>
      </c>
      <c r="I17" s="28">
        <v>0</v>
      </c>
      <c r="J17" s="28">
        <v>0</v>
      </c>
      <c r="K17" s="28">
        <f>J17+I17</f>
        <v>0</v>
      </c>
    </row>
    <row r="18" spans="2:11" x14ac:dyDescent="0.3">
      <c r="B18" s="22" t="s">
        <v>35</v>
      </c>
      <c r="C18" s="28">
        <v>0</v>
      </c>
      <c r="D18" s="27">
        <v>2</v>
      </c>
      <c r="E18" s="28">
        <f t="shared" si="0"/>
        <v>2</v>
      </c>
      <c r="H18" s="35" t="s">
        <v>5</v>
      </c>
      <c r="I18" s="28">
        <v>0</v>
      </c>
      <c r="J18" s="28">
        <v>0</v>
      </c>
      <c r="K18" s="28">
        <f t="shared" ref="K18:K23" si="1">J18+I18</f>
        <v>0</v>
      </c>
    </row>
    <row r="19" spans="2:11" x14ac:dyDescent="0.3">
      <c r="B19" s="22" t="s">
        <v>10</v>
      </c>
      <c r="C19" s="27">
        <v>0</v>
      </c>
      <c r="D19" s="27">
        <v>1</v>
      </c>
      <c r="E19" s="28">
        <f t="shared" si="0"/>
        <v>1</v>
      </c>
      <c r="H19" s="35" t="s">
        <v>9</v>
      </c>
      <c r="I19" s="28">
        <v>0</v>
      </c>
      <c r="J19" s="28">
        <v>1</v>
      </c>
      <c r="K19" s="28">
        <f t="shared" si="1"/>
        <v>1</v>
      </c>
    </row>
    <row r="20" spans="2:11" x14ac:dyDescent="0.3">
      <c r="B20" s="22" t="s">
        <v>38</v>
      </c>
      <c r="C20" s="27">
        <v>0</v>
      </c>
      <c r="D20" s="27">
        <v>0</v>
      </c>
      <c r="E20" s="28">
        <f t="shared" si="0"/>
        <v>0</v>
      </c>
      <c r="H20" s="35" t="s">
        <v>11</v>
      </c>
      <c r="I20" s="28">
        <v>0</v>
      </c>
      <c r="J20" s="28">
        <v>1</v>
      </c>
      <c r="K20" s="28">
        <f t="shared" si="1"/>
        <v>1</v>
      </c>
    </row>
    <row r="21" spans="2:11" x14ac:dyDescent="0.3">
      <c r="B21" s="22">
        <v>311</v>
      </c>
      <c r="C21" s="28">
        <v>0</v>
      </c>
      <c r="D21" s="27">
        <v>4</v>
      </c>
      <c r="E21" s="28">
        <f t="shared" si="0"/>
        <v>4</v>
      </c>
      <c r="H21" s="35" t="s">
        <v>39</v>
      </c>
      <c r="I21" s="28">
        <v>0</v>
      </c>
      <c r="J21" s="28">
        <v>1</v>
      </c>
      <c r="K21" s="28">
        <f t="shared" si="1"/>
        <v>1</v>
      </c>
    </row>
    <row r="22" spans="2:11" x14ac:dyDescent="0.3">
      <c r="B22" s="21" t="s">
        <v>27</v>
      </c>
      <c r="C22" s="29">
        <f>SUBTOTAL(9,C17:C21)</f>
        <v>0</v>
      </c>
      <c r="D22" s="29">
        <f>SUBTOTAL(9,D17:D21)</f>
        <v>7</v>
      </c>
      <c r="E22" s="29">
        <f>SUM(E17:E21)</f>
        <v>7</v>
      </c>
      <c r="H22" s="35" t="s">
        <v>34</v>
      </c>
      <c r="I22" s="28">
        <v>0</v>
      </c>
      <c r="J22" s="28">
        <v>1</v>
      </c>
      <c r="K22" s="28">
        <f t="shared" si="1"/>
        <v>1</v>
      </c>
    </row>
    <row r="23" spans="2:11" x14ac:dyDescent="0.3">
      <c r="H23" s="35" t="s">
        <v>6</v>
      </c>
      <c r="I23" s="28">
        <v>0</v>
      </c>
      <c r="J23" s="28">
        <v>3</v>
      </c>
      <c r="K23" s="28">
        <f t="shared" si="1"/>
        <v>3</v>
      </c>
    </row>
    <row r="24" spans="2:11" x14ac:dyDescent="0.3">
      <c r="H24" s="15" t="s">
        <v>27</v>
      </c>
      <c r="I24" s="29">
        <f>SUBTOTAL(9,I17:I23)</f>
        <v>0</v>
      </c>
      <c r="J24" s="29">
        <f>SUM(J17:J23)</f>
        <v>7</v>
      </c>
      <c r="K24" s="29">
        <f>SUM(K17:K23)</f>
        <v>7</v>
      </c>
    </row>
  </sheetData>
  <sortState xmlns:xlrd2="http://schemas.microsoft.com/office/spreadsheetml/2017/richdata2" ref="H17:K24">
    <sortCondition ref="H17"/>
  </sortState>
  <mergeCells count="3">
    <mergeCell ref="A1:K1"/>
    <mergeCell ref="A2:K2"/>
    <mergeCell ref="A3:K3"/>
  </mergeCells>
  <phoneticPr fontId="22" type="noConversion"/>
  <hyperlinks>
    <hyperlink ref="E10" r:id="rId1" xr:uid="{00000000-0004-0000-0500-000000000000}"/>
    <hyperlink ref="E11" r:id="rId2" xr:uid="{00000000-0004-0000-0500-000001000000}"/>
    <hyperlink ref="E7" r:id="rId3" xr:uid="{00000000-0004-0000-0500-000002000000}"/>
    <hyperlink ref="E6" r:id="rId4" xr:uid="{00000000-0004-0000-0500-000003000000}"/>
    <hyperlink ref="E8" r:id="rId5" xr:uid="{00000000-0004-0000-0500-000004000000}"/>
    <hyperlink ref="E9" r:id="rId6" xr:uid="{00000000-0004-0000-0500-000005000000}"/>
    <hyperlink ref="E12" r:id="rId7" xr:uid="{00000000-0004-0000-0500-000006000000}"/>
  </hyperlinks>
  <printOptions horizontalCentered="1"/>
  <pageMargins left="3.937007874015748E-2" right="3.937007874015748E-2" top="0.74803149606299213" bottom="0.74803149606299213" header="0.31496062992125984" footer="0.31496062992125984"/>
  <pageSetup scale="74" orientation="landscape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7"/>
  <sheetViews>
    <sheetView tabSelected="1" view="pageBreakPreview" zoomScale="98" zoomScaleNormal="110" zoomScaleSheetLayoutView="98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28" sqref="J28"/>
    </sheetView>
  </sheetViews>
  <sheetFormatPr baseColWidth="10" defaultColWidth="11.44140625" defaultRowHeight="14.4" x14ac:dyDescent="0.3"/>
  <cols>
    <col min="1" max="1" width="3.33203125" bestFit="1" customWidth="1"/>
    <col min="2" max="2" width="19.33203125" style="6" customWidth="1"/>
    <col min="3" max="3" width="10.5546875" style="1" customWidth="1"/>
    <col min="4" max="4" width="19.109375" style="1" customWidth="1"/>
    <col min="5" max="5" width="32.88671875" style="1" bestFit="1" customWidth="1"/>
    <col min="6" max="6" width="15" style="1" customWidth="1"/>
    <col min="7" max="7" width="11.6640625" style="1" customWidth="1"/>
    <col min="8" max="8" width="22.109375" style="1" bestFit="1" customWidth="1"/>
    <col min="9" max="9" width="11.33203125" style="1" customWidth="1"/>
    <col min="10" max="10" width="12.5546875" style="1" customWidth="1"/>
    <col min="11" max="11" width="16.33203125" bestFit="1" customWidth="1"/>
  </cols>
  <sheetData>
    <row r="1" spans="1:11" ht="23.4" x14ac:dyDescent="0.3">
      <c r="A1" s="92" t="s">
        <v>17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3.5" customHeight="1" x14ac:dyDescent="0.3">
      <c r="A2" s="93" t="s">
        <v>18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2" customHeight="1" x14ac:dyDescent="0.3">
      <c r="A3" s="96">
        <v>45078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9" customHeight="1" thickBot="1" x14ac:dyDescent="0.3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s="9" customFormat="1" ht="60" customHeight="1" x14ac:dyDescent="0.3">
      <c r="A5" s="16" t="s">
        <v>14</v>
      </c>
      <c r="B5" s="20" t="s">
        <v>3</v>
      </c>
      <c r="C5" s="20" t="s">
        <v>19</v>
      </c>
      <c r="D5" s="20" t="s">
        <v>15</v>
      </c>
      <c r="E5" s="20" t="s">
        <v>22</v>
      </c>
      <c r="F5" s="20" t="s">
        <v>12</v>
      </c>
      <c r="G5" s="20" t="s">
        <v>0</v>
      </c>
      <c r="H5" s="20" t="s">
        <v>16</v>
      </c>
      <c r="I5" s="20" t="s">
        <v>1</v>
      </c>
      <c r="J5" s="20" t="s">
        <v>2</v>
      </c>
      <c r="K5" s="49" t="s">
        <v>20</v>
      </c>
    </row>
    <row r="6" spans="1:11" s="13" customFormat="1" x14ac:dyDescent="0.3">
      <c r="A6" s="62">
        <v>1</v>
      </c>
      <c r="B6" s="40" t="s">
        <v>110</v>
      </c>
      <c r="C6" s="7"/>
      <c r="D6" s="2"/>
      <c r="E6" s="60" t="s">
        <v>103</v>
      </c>
      <c r="F6" s="2" t="s">
        <v>111</v>
      </c>
      <c r="G6" s="57">
        <v>45084</v>
      </c>
      <c r="H6" s="2" t="s">
        <v>107</v>
      </c>
      <c r="I6" s="3">
        <v>45096</v>
      </c>
      <c r="J6" s="2">
        <v>8</v>
      </c>
      <c r="K6" s="4" t="s">
        <v>50</v>
      </c>
    </row>
    <row r="7" spans="1:11" s="13" customFormat="1" x14ac:dyDescent="0.3">
      <c r="A7" s="62">
        <v>2</v>
      </c>
      <c r="B7" s="40" t="s">
        <v>44</v>
      </c>
      <c r="C7" s="7"/>
      <c r="D7" s="2"/>
      <c r="E7" s="60" t="s">
        <v>104</v>
      </c>
      <c r="F7" s="4" t="s">
        <v>45</v>
      </c>
      <c r="G7" s="57">
        <v>44720</v>
      </c>
      <c r="H7" s="2" t="s">
        <v>5</v>
      </c>
      <c r="I7" s="3">
        <v>45090</v>
      </c>
      <c r="J7" s="2">
        <v>3</v>
      </c>
      <c r="K7" s="4" t="s">
        <v>50</v>
      </c>
    </row>
    <row r="8" spans="1:11" s="13" customFormat="1" x14ac:dyDescent="0.3">
      <c r="A8" s="62">
        <v>3</v>
      </c>
      <c r="B8" s="40" t="s">
        <v>105</v>
      </c>
      <c r="C8" s="7"/>
      <c r="D8" s="2"/>
      <c r="E8" s="60" t="s">
        <v>119</v>
      </c>
      <c r="F8" s="4" t="s">
        <v>118</v>
      </c>
      <c r="G8" s="57">
        <v>45086</v>
      </c>
      <c r="H8" s="2" t="s">
        <v>7</v>
      </c>
      <c r="I8" s="3">
        <v>45107</v>
      </c>
      <c r="J8" s="2">
        <v>15</v>
      </c>
      <c r="K8" s="4" t="s">
        <v>50</v>
      </c>
    </row>
    <row r="9" spans="1:11" s="13" customFormat="1" x14ac:dyDescent="0.3">
      <c r="A9" s="62">
        <v>4</v>
      </c>
      <c r="B9" s="50" t="s">
        <v>116</v>
      </c>
      <c r="C9" s="7"/>
      <c r="D9" s="2"/>
      <c r="E9" s="60" t="s">
        <v>106</v>
      </c>
      <c r="F9" s="2" t="s">
        <v>45</v>
      </c>
      <c r="G9" s="57">
        <v>45089</v>
      </c>
      <c r="H9" s="2" t="s">
        <v>5</v>
      </c>
      <c r="I9" s="3">
        <v>45089</v>
      </c>
      <c r="J9" s="2">
        <v>1</v>
      </c>
      <c r="K9" s="2" t="s">
        <v>50</v>
      </c>
    </row>
    <row r="10" spans="1:11" s="13" customFormat="1" x14ac:dyDescent="0.3">
      <c r="A10" s="62">
        <v>5</v>
      </c>
      <c r="B10" s="40" t="s">
        <v>108</v>
      </c>
      <c r="C10" s="7"/>
      <c r="D10" s="2"/>
      <c r="E10" s="60" t="s">
        <v>109</v>
      </c>
      <c r="F10" s="4" t="s">
        <v>124</v>
      </c>
      <c r="G10" s="57">
        <v>45089</v>
      </c>
      <c r="H10" s="2" t="s">
        <v>5</v>
      </c>
      <c r="I10" s="3">
        <v>45090</v>
      </c>
      <c r="J10" s="2">
        <v>1</v>
      </c>
      <c r="K10" s="4" t="s">
        <v>10</v>
      </c>
    </row>
    <row r="11" spans="1:11" s="80" customFormat="1" x14ac:dyDescent="0.3">
      <c r="A11" s="62">
        <v>6</v>
      </c>
      <c r="B11" s="50" t="s">
        <v>112</v>
      </c>
      <c r="C11" s="63"/>
      <c r="D11" s="12"/>
      <c r="E11" s="45" t="s">
        <v>120</v>
      </c>
      <c r="F11" s="12" t="s">
        <v>113</v>
      </c>
      <c r="G11" s="56">
        <v>45096</v>
      </c>
      <c r="H11" s="12" t="s">
        <v>107</v>
      </c>
      <c r="I11" s="46" t="s">
        <v>140</v>
      </c>
      <c r="J11" s="12">
        <v>15</v>
      </c>
      <c r="K11" s="12" t="s">
        <v>50</v>
      </c>
    </row>
    <row r="12" spans="1:11" s="13" customFormat="1" x14ac:dyDescent="0.3">
      <c r="A12" s="62">
        <v>7</v>
      </c>
      <c r="B12" s="50" t="s">
        <v>114</v>
      </c>
      <c r="C12" s="7"/>
      <c r="D12" s="2"/>
      <c r="E12" s="60" t="s">
        <v>123</v>
      </c>
      <c r="F12" s="2" t="s">
        <v>45</v>
      </c>
      <c r="G12" s="57">
        <v>45097</v>
      </c>
      <c r="H12" s="2" t="s">
        <v>7</v>
      </c>
      <c r="I12" s="3">
        <v>45126</v>
      </c>
      <c r="J12" s="2">
        <v>21</v>
      </c>
      <c r="K12" s="4" t="s">
        <v>50</v>
      </c>
    </row>
    <row r="13" spans="1:11" s="13" customFormat="1" x14ac:dyDescent="0.3">
      <c r="A13" s="62">
        <v>8</v>
      </c>
      <c r="B13" s="40" t="s">
        <v>70</v>
      </c>
      <c r="C13" s="7"/>
      <c r="D13" s="2"/>
      <c r="E13" s="60" t="s">
        <v>122</v>
      </c>
      <c r="F13" s="2" t="s">
        <v>37</v>
      </c>
      <c r="G13" s="57">
        <v>45098</v>
      </c>
      <c r="H13" s="3" t="s">
        <v>115</v>
      </c>
      <c r="I13" s="3">
        <v>45098</v>
      </c>
      <c r="J13" s="2">
        <v>1</v>
      </c>
      <c r="K13" s="4" t="s">
        <v>50</v>
      </c>
    </row>
    <row r="14" spans="1:11" s="13" customFormat="1" x14ac:dyDescent="0.3">
      <c r="A14" s="62">
        <v>9</v>
      </c>
      <c r="B14" s="40" t="s">
        <v>117</v>
      </c>
      <c r="C14" s="7"/>
      <c r="D14" s="2"/>
      <c r="E14" s="60" t="s">
        <v>121</v>
      </c>
      <c r="F14" s="4" t="s">
        <v>87</v>
      </c>
      <c r="G14" s="57">
        <v>45098</v>
      </c>
      <c r="H14" s="3" t="s">
        <v>115</v>
      </c>
      <c r="I14" s="3">
        <v>45098</v>
      </c>
      <c r="J14" s="2">
        <v>1</v>
      </c>
      <c r="K14" s="2" t="s">
        <v>50</v>
      </c>
    </row>
    <row r="15" spans="1:11" s="13" customFormat="1" x14ac:dyDescent="0.3">
      <c r="A15" s="62">
        <v>10</v>
      </c>
      <c r="B15" s="40" t="s">
        <v>117</v>
      </c>
      <c r="C15" s="7"/>
      <c r="D15" s="2"/>
      <c r="E15" s="60" t="s">
        <v>121</v>
      </c>
      <c r="F15" s="4" t="s">
        <v>125</v>
      </c>
      <c r="G15" s="57">
        <v>45099</v>
      </c>
      <c r="H15" s="3" t="s">
        <v>49</v>
      </c>
      <c r="I15" s="3">
        <v>13</v>
      </c>
      <c r="J15" s="2">
        <v>15</v>
      </c>
      <c r="K15" s="2" t="s">
        <v>88</v>
      </c>
    </row>
    <row r="16" spans="1:11" s="13" customFormat="1" x14ac:dyDescent="0.3">
      <c r="A16" s="62">
        <v>11</v>
      </c>
      <c r="B16" s="40" t="s">
        <v>117</v>
      </c>
      <c r="C16" s="7"/>
      <c r="D16" s="2"/>
      <c r="E16" s="60" t="s">
        <v>121</v>
      </c>
      <c r="F16" s="4" t="s">
        <v>126</v>
      </c>
      <c r="G16" s="57">
        <v>45099</v>
      </c>
      <c r="H16" s="3" t="s">
        <v>133</v>
      </c>
      <c r="I16" s="3">
        <v>45117</v>
      </c>
      <c r="J16" s="2">
        <v>12</v>
      </c>
      <c r="K16" s="2" t="s">
        <v>88</v>
      </c>
    </row>
    <row r="17" spans="1:12" s="13" customFormat="1" x14ac:dyDescent="0.3">
      <c r="A17" s="62">
        <v>12</v>
      </c>
      <c r="B17" s="40" t="s">
        <v>72</v>
      </c>
      <c r="C17" s="7"/>
      <c r="D17" s="2"/>
      <c r="E17" s="60" t="s">
        <v>73</v>
      </c>
      <c r="F17" s="4" t="s">
        <v>127</v>
      </c>
      <c r="G17" s="57">
        <v>45100</v>
      </c>
      <c r="H17" s="3" t="s">
        <v>132</v>
      </c>
      <c r="I17" s="3">
        <v>45121</v>
      </c>
      <c r="J17" s="2">
        <v>15</v>
      </c>
      <c r="K17" s="2" t="s">
        <v>88</v>
      </c>
    </row>
    <row r="18" spans="1:12" s="13" customFormat="1" x14ac:dyDescent="0.3">
      <c r="A18" s="62">
        <v>13</v>
      </c>
      <c r="B18" s="40" t="s">
        <v>112</v>
      </c>
      <c r="C18" s="7"/>
      <c r="D18" s="2"/>
      <c r="E18" s="60" t="s">
        <v>120</v>
      </c>
      <c r="F18" s="4" t="s">
        <v>128</v>
      </c>
      <c r="G18" s="57">
        <v>45103</v>
      </c>
      <c r="H18" s="3" t="s">
        <v>107</v>
      </c>
      <c r="I18" s="3">
        <v>45103</v>
      </c>
      <c r="J18" s="2">
        <v>1</v>
      </c>
      <c r="K18" s="2" t="s">
        <v>10</v>
      </c>
    </row>
    <row r="19" spans="1:12" s="85" customFormat="1" x14ac:dyDescent="0.3">
      <c r="A19" s="73">
        <v>14</v>
      </c>
      <c r="B19" s="90" t="s">
        <v>112</v>
      </c>
      <c r="C19" s="86"/>
      <c r="D19" s="71"/>
      <c r="E19" s="87" t="s">
        <v>120</v>
      </c>
      <c r="F19" s="84" t="s">
        <v>129</v>
      </c>
      <c r="G19" s="88">
        <v>45103</v>
      </c>
      <c r="H19" s="91" t="s">
        <v>134</v>
      </c>
      <c r="I19" s="89">
        <v>45133</v>
      </c>
      <c r="J19" s="71">
        <v>1</v>
      </c>
      <c r="K19" s="71" t="s">
        <v>50</v>
      </c>
    </row>
    <row r="20" spans="1:12" s="13" customFormat="1" x14ac:dyDescent="0.3">
      <c r="A20" s="62">
        <v>15</v>
      </c>
      <c r="B20" s="40" t="s">
        <v>47</v>
      </c>
      <c r="C20" s="7"/>
      <c r="D20" s="2"/>
      <c r="E20" s="60" t="s">
        <v>130</v>
      </c>
      <c r="F20" s="4" t="s">
        <v>131</v>
      </c>
      <c r="G20" s="57">
        <v>45105</v>
      </c>
      <c r="H20" s="3" t="s">
        <v>135</v>
      </c>
      <c r="I20" s="3">
        <v>45112</v>
      </c>
      <c r="J20" s="2">
        <v>5</v>
      </c>
      <c r="K20" s="2" t="s">
        <v>50</v>
      </c>
    </row>
    <row r="21" spans="1:12" s="13" customFormat="1" x14ac:dyDescent="0.3">
      <c r="A21" s="62">
        <v>16</v>
      </c>
      <c r="B21" s="40" t="s">
        <v>117</v>
      </c>
      <c r="C21" s="7"/>
      <c r="D21" s="2"/>
      <c r="E21" s="60" t="s">
        <v>121</v>
      </c>
      <c r="F21" s="4" t="s">
        <v>136</v>
      </c>
      <c r="G21" s="57">
        <v>45106</v>
      </c>
      <c r="H21" s="3" t="s">
        <v>7</v>
      </c>
      <c r="I21" s="3"/>
      <c r="J21" s="2" t="s">
        <v>22</v>
      </c>
      <c r="K21" s="2"/>
    </row>
    <row r="22" spans="1:12" s="13" customFormat="1" x14ac:dyDescent="0.3">
      <c r="A22" s="62">
        <v>17</v>
      </c>
      <c r="B22" s="40" t="s">
        <v>117</v>
      </c>
      <c r="C22" s="7"/>
      <c r="D22" s="2"/>
      <c r="E22" s="60" t="s">
        <v>121</v>
      </c>
      <c r="F22" s="4" t="s">
        <v>137</v>
      </c>
      <c r="G22" s="57">
        <v>45106</v>
      </c>
      <c r="H22" s="3" t="s">
        <v>107</v>
      </c>
      <c r="I22" s="3"/>
      <c r="J22" s="2"/>
      <c r="K22" s="2"/>
    </row>
    <row r="23" spans="1:12" s="13" customFormat="1" x14ac:dyDescent="0.3">
      <c r="A23" s="62">
        <v>18</v>
      </c>
      <c r="B23" s="18" t="s">
        <v>138</v>
      </c>
      <c r="C23" s="17"/>
      <c r="D23" s="17"/>
      <c r="E23" s="19" t="s">
        <v>141</v>
      </c>
      <c r="F23" s="4" t="s">
        <v>139</v>
      </c>
      <c r="G23" s="58">
        <v>45107</v>
      </c>
      <c r="H23" s="2" t="s">
        <v>107</v>
      </c>
      <c r="I23" s="3"/>
      <c r="J23" s="2"/>
      <c r="K23" s="2"/>
    </row>
    <row r="24" spans="1:12" x14ac:dyDescent="0.3">
      <c r="A24" s="43"/>
      <c r="B24" s="41"/>
      <c r="C24" s="44"/>
      <c r="E24" s="42"/>
      <c r="G24" s="38"/>
      <c r="I24" s="38"/>
      <c r="J24" s="74">
        <f>AVERAGE(J6:J23)</f>
        <v>7.666666666666667</v>
      </c>
      <c r="K24" s="1"/>
      <c r="L24" s="13"/>
    </row>
    <row r="25" spans="1:12" x14ac:dyDescent="0.3">
      <c r="E25" s="48"/>
    </row>
    <row r="26" spans="1:12" ht="46.8" x14ac:dyDescent="0.3">
      <c r="B26" s="33" t="s">
        <v>31</v>
      </c>
      <c r="C26" s="24" t="s">
        <v>25</v>
      </c>
      <c r="D26" s="24" t="s">
        <v>26</v>
      </c>
      <c r="E26" s="25" t="s">
        <v>27</v>
      </c>
      <c r="H26" s="33" t="s">
        <v>16</v>
      </c>
      <c r="I26" s="25" t="s">
        <v>25</v>
      </c>
      <c r="J26" s="25" t="s">
        <v>29</v>
      </c>
      <c r="K26" s="25" t="s">
        <v>27</v>
      </c>
    </row>
    <row r="27" spans="1:12" x14ac:dyDescent="0.3">
      <c r="B27" s="22" t="s">
        <v>13</v>
      </c>
      <c r="C27" s="28">
        <v>0</v>
      </c>
      <c r="D27" s="28">
        <v>1</v>
      </c>
      <c r="E27" s="28">
        <f>D27+C27</f>
        <v>1</v>
      </c>
      <c r="H27" s="35" t="s">
        <v>33</v>
      </c>
      <c r="I27" s="37">
        <v>0</v>
      </c>
      <c r="J27" s="37">
        <v>1</v>
      </c>
      <c r="K27" s="37">
        <f>J27+I27</f>
        <v>1</v>
      </c>
    </row>
    <row r="28" spans="1:12" x14ac:dyDescent="0.3">
      <c r="B28" s="22" t="s">
        <v>24</v>
      </c>
      <c r="C28" s="28">
        <v>0</v>
      </c>
      <c r="D28" s="28">
        <v>4</v>
      </c>
      <c r="E28" s="28">
        <f t="shared" ref="E28:E30" si="0">D28+C28</f>
        <v>4</v>
      </c>
      <c r="H28" s="35" t="s">
        <v>7</v>
      </c>
      <c r="I28" s="37">
        <v>0</v>
      </c>
      <c r="J28" s="37">
        <v>8</v>
      </c>
      <c r="K28" s="37">
        <f t="shared" ref="K28:K33" si="1">J28+I28</f>
        <v>8</v>
      </c>
    </row>
    <row r="29" spans="1:12" x14ac:dyDescent="0.3">
      <c r="B29" s="22" t="s">
        <v>10</v>
      </c>
      <c r="C29" s="28">
        <v>0</v>
      </c>
      <c r="D29" s="28">
        <v>12</v>
      </c>
      <c r="E29" s="28">
        <f t="shared" si="0"/>
        <v>12</v>
      </c>
      <c r="H29" s="35" t="s">
        <v>5</v>
      </c>
      <c r="I29" s="37">
        <v>0</v>
      </c>
      <c r="J29" s="37">
        <v>3</v>
      </c>
      <c r="K29" s="37">
        <f t="shared" si="1"/>
        <v>3</v>
      </c>
    </row>
    <row r="30" spans="1:12" x14ac:dyDescent="0.3">
      <c r="B30" s="22">
        <v>311</v>
      </c>
      <c r="C30" s="28">
        <v>0</v>
      </c>
      <c r="D30" s="28">
        <v>1</v>
      </c>
      <c r="E30" s="28">
        <f t="shared" si="0"/>
        <v>1</v>
      </c>
      <c r="H30" s="35" t="s">
        <v>11</v>
      </c>
      <c r="I30" s="37">
        <v>0</v>
      </c>
      <c r="J30" s="37">
        <v>0</v>
      </c>
      <c r="K30" s="37">
        <f t="shared" si="1"/>
        <v>0</v>
      </c>
    </row>
    <row r="31" spans="1:12" x14ac:dyDescent="0.3">
      <c r="B31" s="21" t="s">
        <v>27</v>
      </c>
      <c r="C31" s="29">
        <f>SUBTOTAL(9,C27:C30)</f>
        <v>0</v>
      </c>
      <c r="D31" s="29">
        <f>SUM(D27:D30)</f>
        <v>18</v>
      </c>
      <c r="E31" s="29">
        <f>SUM(E27:E30)</f>
        <v>18</v>
      </c>
      <c r="H31" s="35" t="s">
        <v>30</v>
      </c>
      <c r="I31" s="37">
        <v>0</v>
      </c>
      <c r="J31" s="37">
        <v>3</v>
      </c>
      <c r="K31" s="37">
        <f t="shared" si="1"/>
        <v>3</v>
      </c>
    </row>
    <row r="32" spans="1:12" x14ac:dyDescent="0.3">
      <c r="C32" s="64"/>
      <c r="D32" s="64"/>
      <c r="E32" s="64"/>
      <c r="H32" s="35" t="s">
        <v>40</v>
      </c>
      <c r="I32" s="37">
        <v>0</v>
      </c>
      <c r="J32" s="37">
        <v>3</v>
      </c>
      <c r="K32" s="37">
        <f t="shared" si="1"/>
        <v>3</v>
      </c>
    </row>
    <row r="33" spans="8:11" x14ac:dyDescent="0.3">
      <c r="H33" s="35" t="s">
        <v>36</v>
      </c>
      <c r="I33" s="37">
        <v>0</v>
      </c>
      <c r="J33" s="37">
        <v>0</v>
      </c>
      <c r="K33" s="37">
        <f t="shared" si="1"/>
        <v>0</v>
      </c>
    </row>
    <row r="34" spans="8:11" x14ac:dyDescent="0.3">
      <c r="H34" s="15" t="s">
        <v>27</v>
      </c>
      <c r="I34" s="29">
        <f>SUBTOTAL(9,I27:I32)</f>
        <v>0</v>
      </c>
      <c r="J34" s="29">
        <f>SUM(J27:J33)</f>
        <v>18</v>
      </c>
      <c r="K34" s="29">
        <f>SUM(K27:K33)</f>
        <v>18</v>
      </c>
    </row>
    <row r="37" spans="8:11" ht="28.5" customHeight="1" x14ac:dyDescent="0.3"/>
  </sheetData>
  <autoFilter ref="A5:K24" xr:uid="{00000000-0009-0000-0000-000006000000}"/>
  <mergeCells count="3">
    <mergeCell ref="A1:K1"/>
    <mergeCell ref="A2:K2"/>
    <mergeCell ref="A3:K3"/>
  </mergeCells>
  <phoneticPr fontId="22" type="noConversion"/>
  <hyperlinks>
    <hyperlink ref="E6" r:id="rId1" xr:uid="{00000000-0004-0000-0600-000000000000}"/>
    <hyperlink ref="E7" r:id="rId2" xr:uid="{00000000-0004-0000-0600-000001000000}"/>
    <hyperlink ref="E9" r:id="rId3" xr:uid="{00000000-0004-0000-0600-000002000000}"/>
    <hyperlink ref="E10" r:id="rId4" xr:uid="{00000000-0004-0000-0600-000003000000}"/>
    <hyperlink ref="E8" r:id="rId5" xr:uid="{00000000-0004-0000-0600-000004000000}"/>
    <hyperlink ref="E11" r:id="rId6" xr:uid="{00000000-0004-0000-0600-000005000000}"/>
    <hyperlink ref="E14" r:id="rId7" xr:uid="{00000000-0004-0000-0600-000006000000}"/>
    <hyperlink ref="E13" r:id="rId8" xr:uid="{00000000-0004-0000-0600-000007000000}"/>
    <hyperlink ref="E12" r:id="rId9" xr:uid="{00000000-0004-0000-0600-000008000000}"/>
    <hyperlink ref="E15" r:id="rId10" xr:uid="{00000000-0004-0000-0600-000009000000}"/>
    <hyperlink ref="E16" r:id="rId11" xr:uid="{00000000-0004-0000-0600-00000A000000}"/>
    <hyperlink ref="E17" r:id="rId12" xr:uid="{00000000-0004-0000-0600-00000B000000}"/>
    <hyperlink ref="E19" r:id="rId13" xr:uid="{00000000-0004-0000-0600-00000C000000}"/>
    <hyperlink ref="E18" r:id="rId14" xr:uid="{00000000-0004-0000-0600-00000D000000}"/>
    <hyperlink ref="E20" r:id="rId15" xr:uid="{00000000-0004-0000-0600-00000E000000}"/>
    <hyperlink ref="E21" r:id="rId16" xr:uid="{00000000-0004-0000-0600-00000F000000}"/>
    <hyperlink ref="E22" r:id="rId17" xr:uid="{00000000-0004-0000-0600-000010000000}"/>
    <hyperlink ref="E23" r:id="rId18" xr:uid="{00000000-0004-0000-0600-000011000000}"/>
  </hyperlinks>
  <pageMargins left="0.39370078740157483" right="0.39370078740157483" top="0.74803149606299213" bottom="0.74803149606299213" header="0.31496062992125984" footer="0.31496062992125984"/>
  <pageSetup scale="67" orientation="landscape" r:id="rId1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5:E30"/>
  <sheetViews>
    <sheetView view="pageBreakPreview" zoomScale="85" zoomScaleNormal="100" zoomScaleSheetLayoutView="85" workbookViewId="0">
      <selection activeCell="C9" sqref="C9:D14"/>
    </sheetView>
  </sheetViews>
  <sheetFormatPr baseColWidth="10" defaultColWidth="11.44140625" defaultRowHeight="14.4" x14ac:dyDescent="0.3"/>
  <cols>
    <col min="1" max="1" width="16.5546875" bestFit="1" customWidth="1"/>
    <col min="2" max="2" width="15.88671875" customWidth="1"/>
    <col min="3" max="3" width="15.5546875" customWidth="1"/>
    <col min="4" max="4" width="13" customWidth="1"/>
  </cols>
  <sheetData>
    <row r="5" spans="1:5" ht="18" x14ac:dyDescent="0.35">
      <c r="A5" s="97" t="s">
        <v>28</v>
      </c>
      <c r="B5" s="97"/>
      <c r="C5" s="97"/>
      <c r="D5" s="97"/>
      <c r="E5" s="30"/>
    </row>
    <row r="6" spans="1:5" ht="18" x14ac:dyDescent="0.35">
      <c r="A6" s="97" t="s">
        <v>42</v>
      </c>
      <c r="B6" s="97"/>
      <c r="C6" s="97"/>
      <c r="D6" s="97"/>
      <c r="E6" s="31"/>
    </row>
    <row r="7" spans="1:5" ht="18" x14ac:dyDescent="0.35">
      <c r="A7" s="32"/>
      <c r="B7" s="32"/>
      <c r="C7" s="32"/>
      <c r="D7" s="32"/>
      <c r="E7" s="31"/>
    </row>
    <row r="8" spans="1:5" ht="31.2" x14ac:dyDescent="0.3">
      <c r="A8" s="23" t="s">
        <v>23</v>
      </c>
      <c r="B8" s="24" t="s">
        <v>25</v>
      </c>
      <c r="C8" s="24" t="s">
        <v>26</v>
      </c>
      <c r="D8" s="25" t="s">
        <v>27</v>
      </c>
    </row>
    <row r="9" spans="1:5" x14ac:dyDescent="0.3">
      <c r="A9" s="26" t="s">
        <v>13</v>
      </c>
      <c r="B9" s="27">
        <f>+Abr.23!C21+'May. 23'!C17+'Jun. 23'!C27</f>
        <v>0</v>
      </c>
      <c r="C9" s="27">
        <f>+Abr.23!D21+'May. 23'!D17+'Jun. 23'!D27</f>
        <v>2</v>
      </c>
      <c r="D9" s="27">
        <f>+B9+C9</f>
        <v>2</v>
      </c>
    </row>
    <row r="10" spans="1:5" x14ac:dyDescent="0.3">
      <c r="A10" s="22" t="s">
        <v>24</v>
      </c>
      <c r="B10" s="27">
        <f>+Abr.23!C22+'May. 23'!C18+'Jun. 23'!C28</f>
        <v>0</v>
      </c>
      <c r="C10" s="27">
        <f>+Abr.23!D22+'May. 23'!D18+'Jun. 23'!D28</f>
        <v>7</v>
      </c>
      <c r="D10" s="27">
        <f t="shared" ref="D10:D13" si="0">+B10+C10</f>
        <v>7</v>
      </c>
    </row>
    <row r="11" spans="1:5" x14ac:dyDescent="0.3">
      <c r="A11" s="26" t="s">
        <v>10</v>
      </c>
      <c r="B11" s="27">
        <v>0</v>
      </c>
      <c r="C11" s="27">
        <f>+Abr.23!D23+'May. 23'!D19+'Jun. 23'!D29</f>
        <v>20</v>
      </c>
      <c r="D11" s="27">
        <f t="shared" si="0"/>
        <v>20</v>
      </c>
    </row>
    <row r="12" spans="1:5" x14ac:dyDescent="0.3">
      <c r="A12" s="26" t="s">
        <v>38</v>
      </c>
      <c r="B12" s="27">
        <v>0</v>
      </c>
      <c r="C12" s="27">
        <f>+'May. 23'!D20</f>
        <v>0</v>
      </c>
      <c r="D12" s="27">
        <f t="shared" si="0"/>
        <v>0</v>
      </c>
    </row>
    <row r="13" spans="1:5" x14ac:dyDescent="0.3">
      <c r="A13" s="22">
        <v>311</v>
      </c>
      <c r="B13" s="27">
        <v>0</v>
      </c>
      <c r="C13" s="27">
        <f>+Abr.23!D24+'May. 23'!D21+'Jun. 23'!D30</f>
        <v>7</v>
      </c>
      <c r="D13" s="27">
        <f t="shared" si="0"/>
        <v>7</v>
      </c>
    </row>
    <row r="14" spans="1:5" x14ac:dyDescent="0.3">
      <c r="A14" s="21" t="s">
        <v>27</v>
      </c>
      <c r="B14" s="29">
        <f>SUBTOTAL(9,B9:B13)</f>
        <v>0</v>
      </c>
      <c r="C14" s="29">
        <f t="shared" ref="C14:D14" si="1">SUBTOTAL(9,C9:C13)</f>
        <v>36</v>
      </c>
      <c r="D14" s="29">
        <f t="shared" si="1"/>
        <v>36</v>
      </c>
    </row>
    <row r="15" spans="1:5" x14ac:dyDescent="0.3">
      <c r="C15" s="59"/>
    </row>
    <row r="19" spans="1:4" ht="46.8" x14ac:dyDescent="0.3">
      <c r="A19" s="33" t="s">
        <v>32</v>
      </c>
      <c r="B19" s="25" t="s">
        <v>25</v>
      </c>
      <c r="C19" s="25" t="s">
        <v>29</v>
      </c>
      <c r="D19" s="25" t="s">
        <v>27</v>
      </c>
    </row>
    <row r="20" spans="1:4" x14ac:dyDescent="0.3">
      <c r="A20" s="34" t="s">
        <v>34</v>
      </c>
      <c r="B20" s="37">
        <v>0</v>
      </c>
      <c r="C20" s="28">
        <f>+Abr.23!J24+'May. 23'!J22+'Jun. 23'!J32</f>
        <v>6</v>
      </c>
      <c r="D20" s="37">
        <f>SUM(B20:C20)</f>
        <v>6</v>
      </c>
    </row>
    <row r="21" spans="1:4" x14ac:dyDescent="0.3">
      <c r="A21" s="34" t="s">
        <v>7</v>
      </c>
      <c r="B21" s="36">
        <v>0</v>
      </c>
      <c r="C21" s="28">
        <f>+Abr.23!J21+'May. 23'!J17+'Jun. 23'!J28</f>
        <v>11</v>
      </c>
      <c r="D21" s="37">
        <f t="shared" ref="D21:D27" si="2">SUM(B21:C21)</f>
        <v>11</v>
      </c>
    </row>
    <row r="22" spans="1:4" x14ac:dyDescent="0.3">
      <c r="A22" s="34" t="s">
        <v>9</v>
      </c>
      <c r="B22" s="28">
        <v>0</v>
      </c>
      <c r="C22" s="28">
        <f>+'May. 23'!J19+'Jun. 23'!J27</f>
        <v>2</v>
      </c>
      <c r="D22" s="37">
        <f t="shared" si="2"/>
        <v>2</v>
      </c>
    </row>
    <row r="23" spans="1:4" x14ac:dyDescent="0.3">
      <c r="A23" s="34" t="s">
        <v>8</v>
      </c>
      <c r="B23" s="27">
        <v>0</v>
      </c>
      <c r="C23" s="27">
        <f>+Abr.23!J22+'May. 23'!J20</f>
        <v>2</v>
      </c>
      <c r="D23" s="37">
        <f t="shared" si="2"/>
        <v>2</v>
      </c>
    </row>
    <row r="24" spans="1:4" x14ac:dyDescent="0.3">
      <c r="A24" s="34" t="s">
        <v>5</v>
      </c>
      <c r="B24" s="28">
        <v>0</v>
      </c>
      <c r="C24" s="28">
        <f>+'May. 23'!J18+Abr.23!J25+'Jun. 23'!J29</f>
        <v>6</v>
      </c>
      <c r="D24" s="37">
        <f t="shared" si="2"/>
        <v>6</v>
      </c>
    </row>
    <row r="25" spans="1:4" x14ac:dyDescent="0.3">
      <c r="A25" s="34" t="s">
        <v>6</v>
      </c>
      <c r="B25" s="28">
        <v>0</v>
      </c>
      <c r="C25" s="28">
        <f>+Abr.23!J23+'May. 23'!J23</f>
        <v>5</v>
      </c>
      <c r="D25" s="37">
        <f t="shared" si="2"/>
        <v>5</v>
      </c>
    </row>
    <row r="26" spans="1:4" x14ac:dyDescent="0.3">
      <c r="A26" s="34" t="s">
        <v>21</v>
      </c>
      <c r="B26" s="27">
        <v>0</v>
      </c>
      <c r="C26" s="27">
        <f>+'Jun. 23'!J31</f>
        <v>3</v>
      </c>
      <c r="D26" s="37">
        <f t="shared" si="2"/>
        <v>3</v>
      </c>
    </row>
    <row r="27" spans="1:4" x14ac:dyDescent="0.3">
      <c r="A27" s="34" t="s">
        <v>36</v>
      </c>
      <c r="B27" s="27">
        <v>0</v>
      </c>
      <c r="C27" s="27">
        <f>'Jun. 23'!J33</f>
        <v>0</v>
      </c>
      <c r="D27" s="37">
        <f t="shared" si="2"/>
        <v>0</v>
      </c>
    </row>
    <row r="28" spans="1:4" x14ac:dyDescent="0.3">
      <c r="A28" s="21" t="s">
        <v>27</v>
      </c>
      <c r="B28" s="29">
        <f>SUBTOTAL(9,B20:B26)</f>
        <v>0</v>
      </c>
      <c r="C28" s="29">
        <f>SUBTOTAL(9,C20:C26)</f>
        <v>35</v>
      </c>
      <c r="D28" s="29">
        <f>SUBTOTAL(9,D20:D26)</f>
        <v>35</v>
      </c>
    </row>
    <row r="29" spans="1:4" x14ac:dyDescent="0.3">
      <c r="C29" s="59"/>
    </row>
    <row r="30" spans="1:4" x14ac:dyDescent="0.3">
      <c r="C30" s="59"/>
    </row>
  </sheetData>
  <mergeCells count="2">
    <mergeCell ref="A5:D5"/>
    <mergeCell ref="A6:D6"/>
  </mergeCells>
  <printOptions horizontalCentered="1" verticalCentered="1"/>
  <pageMargins left="0.70866141732283472" right="0.70866141732283472" top="1.1330314960629921" bottom="0.74803149606299213" header="0.31496062992125984" footer="0.31496062992125984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Abr.23</vt:lpstr>
      <vt:lpstr>May. 23</vt:lpstr>
      <vt:lpstr>Jun. 23</vt:lpstr>
      <vt:lpstr>2do. Trim.</vt:lpstr>
      <vt:lpstr>'2do. Trim.'!Área_de_impresión</vt:lpstr>
      <vt:lpstr>Abr.23!Área_de_impresión</vt:lpstr>
      <vt:lpstr>'Jun. 23'!Área_de_impresión</vt:lpstr>
      <vt:lpstr>'May. 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Puello</dc:creator>
  <cp:lastModifiedBy>Paula Evelyn Castillo Martinez</cp:lastModifiedBy>
  <cp:lastPrinted>2023-06-02T14:28:52Z</cp:lastPrinted>
  <dcterms:created xsi:type="dcterms:W3CDTF">2018-03-09T12:34:01Z</dcterms:created>
  <dcterms:modified xsi:type="dcterms:W3CDTF">2023-07-19T20:44:01Z</dcterms:modified>
</cp:coreProperties>
</file>