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siedo-my.sharepoint.com/personal/pcastillo_sie_gov_do/Documents/Escritorio/"/>
    </mc:Choice>
  </mc:AlternateContent>
  <xr:revisionPtr revIDLastSave="23" documentId="13_ncr:1_{E0E1DA66-01D3-435C-B38E-E2D21DE0E26D}" xr6:coauthVersionLast="47" xr6:coauthVersionMax="47" xr10:uidLastSave="{65B49504-BFF3-4BEB-A3EC-E297027E6113}"/>
  <bookViews>
    <workbookView minimized="1" xWindow="1170" yWindow="1170" windowWidth="15375" windowHeight="7875" tabRatio="805" activeTab="3" xr2:uid="{00000000-000D-0000-FFFF-FFFF00000000}"/>
  </bookViews>
  <sheets>
    <sheet name="Oct. 22" sheetId="25" r:id="rId1"/>
    <sheet name="Nov. 22" sheetId="26" r:id="rId2"/>
    <sheet name="Dic. 22" sheetId="27" r:id="rId3"/>
    <sheet name="4to. Trim." sheetId="28" r:id="rId4"/>
  </sheets>
  <definedNames>
    <definedName name="_xlnm._FilterDatabase" localSheetId="2" hidden="1">'Dic. 22'!$A$5:$K$15</definedName>
    <definedName name="_xlnm._FilterDatabase" localSheetId="1" hidden="1">'Nov. 22'!$B$5:$L$13</definedName>
    <definedName name="_xlnm._FilterDatabase" localSheetId="0" hidden="1">'Oct. 22'!$C$5:$L$36</definedName>
    <definedName name="_xlnm.Print_Area" localSheetId="3">'4to. Trim.'!$A$1:$L$34</definedName>
    <definedName name="_xlnm.Print_Area" localSheetId="2">'Dic. 22'!$A$1:$K$26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8" l="1"/>
  <c r="C10" i="28"/>
  <c r="C9" i="28"/>
  <c r="J15" i="27"/>
  <c r="C22" i="28"/>
  <c r="C29" i="28"/>
  <c r="B29" i="28"/>
  <c r="C30" i="28"/>
  <c r="C28" i="28"/>
  <c r="L21" i="26"/>
  <c r="C13" i="28"/>
  <c r="F44" i="25"/>
  <c r="C12" i="28"/>
  <c r="D29" i="28" l="1"/>
  <c r="K13" i="26"/>
  <c r="L46" i="25"/>
  <c r="L47" i="25"/>
  <c r="K48" i="25"/>
  <c r="J48" i="25"/>
  <c r="L45" i="25"/>
  <c r="K36" i="25"/>
  <c r="F42" i="25"/>
  <c r="F40" i="25"/>
  <c r="F41" i="25"/>
  <c r="F43" i="25"/>
  <c r="E45" i="25"/>
  <c r="F45" i="25" l="1"/>
  <c r="L44" i="25" l="1"/>
  <c r="C26" i="28" l="1"/>
  <c r="B30" i="28"/>
  <c r="K22" i="27"/>
  <c r="D23" i="27"/>
  <c r="E22" i="27"/>
  <c r="K23" i="26"/>
  <c r="L22" i="26"/>
  <c r="B28" i="28"/>
  <c r="C25" i="28"/>
  <c r="C27" i="28"/>
  <c r="J23" i="26"/>
  <c r="L20" i="26"/>
  <c r="D21" i="26"/>
  <c r="E21" i="26"/>
  <c r="F20" i="26"/>
  <c r="L19" i="26"/>
  <c r="D30" i="28" l="1"/>
  <c r="D28" i="28"/>
  <c r="B27" i="28" l="1"/>
  <c r="B26" i="28"/>
  <c r="B25" i="28"/>
  <c r="D25" i="28" s="1"/>
  <c r="C24" i="28"/>
  <c r="B24" i="28"/>
  <c r="C23" i="28"/>
  <c r="B23" i="28"/>
  <c r="B22" i="28"/>
  <c r="B12" i="28"/>
  <c r="B11" i="28"/>
  <c r="B10" i="28"/>
  <c r="B9" i="28"/>
  <c r="J25" i="27"/>
  <c r="I25" i="27"/>
  <c r="K24" i="27"/>
  <c r="K23" i="27"/>
  <c r="C23" i="27"/>
  <c r="K21" i="27"/>
  <c r="E21" i="27"/>
  <c r="K20" i="27"/>
  <c r="E20" i="27"/>
  <c r="K19" i="27"/>
  <c r="E19" i="27"/>
  <c r="K18" i="27"/>
  <c r="E18" i="27"/>
  <c r="L41" i="25"/>
  <c r="L42" i="25"/>
  <c r="L40" i="25"/>
  <c r="L43" i="25"/>
  <c r="D45" i="25"/>
  <c r="L17" i="26"/>
  <c r="L18" i="26"/>
  <c r="F17" i="26"/>
  <c r="F18" i="26"/>
  <c r="F19" i="26"/>
  <c r="B13" i="28" l="1"/>
  <c r="D13" i="28" s="1"/>
  <c r="E23" i="27"/>
  <c r="C31" i="28"/>
  <c r="C14" i="28"/>
  <c r="D26" i="28"/>
  <c r="K25" i="27"/>
  <c r="D9" i="28"/>
  <c r="D11" i="28"/>
  <c r="D10" i="28"/>
  <c r="D23" i="28"/>
  <c r="B14" i="28"/>
  <c r="B31" i="28"/>
  <c r="D12" i="28"/>
  <c r="D22" i="28"/>
  <c r="D24" i="28"/>
  <c r="D27" i="28"/>
  <c r="L16" i="26"/>
  <c r="L23" i="26" s="1"/>
  <c r="F16" i="26"/>
  <c r="F21" i="26" s="1"/>
  <c r="D31" i="28" l="1"/>
  <c r="D14" i="28"/>
  <c r="L39" i="25" l="1"/>
  <c r="L48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Evelyn Castillo Martinez</author>
  </authors>
  <commentList>
    <comment ref="J8" authorId="0" shapeId="0" xr:uid="{00000000-0006-0000-0C00-000001000000}">
      <text>
        <r>
          <rPr>
            <b/>
            <sz val="9"/>
            <color indexed="81"/>
            <rFont val="Tahoma"/>
            <charset val="1"/>
          </rPr>
          <t>Paula Evelyn Castillo Martinez:</t>
        </r>
        <r>
          <rPr>
            <sz val="9"/>
            <color indexed="81"/>
            <rFont val="Tahoma"/>
            <charset val="1"/>
          </rPr>
          <t xml:space="preserve">
Esta solicitud tuvo una prorroga
</t>
        </r>
      </text>
    </comment>
  </commentList>
</comments>
</file>

<file path=xl/sharedStrings.xml><?xml version="1.0" encoding="utf-8"?>
<sst xmlns="http://schemas.openxmlformats.org/spreadsheetml/2006/main" count="396" uniqueCount="167">
  <si>
    <t>FECHA DE ENTRADA</t>
  </si>
  <si>
    <t>FECHA DE SALIDA</t>
  </si>
  <si>
    <t>TIEMPO DE RESPUESTA</t>
  </si>
  <si>
    <t>NOMBRE</t>
  </si>
  <si>
    <t>CORREO ELECTRÓNICO</t>
  </si>
  <si>
    <t>OAI</t>
  </si>
  <si>
    <t>PROTECOM</t>
  </si>
  <si>
    <t>LEGAL</t>
  </si>
  <si>
    <t>MINORISTA</t>
  </si>
  <si>
    <t>MAYORISTA</t>
  </si>
  <si>
    <t>REGULACION</t>
  </si>
  <si>
    <t>SAIP</t>
  </si>
  <si>
    <t>MEMI</t>
  </si>
  <si>
    <t>VÍA DE RECEPCIÓN</t>
  </si>
  <si>
    <t>Personal</t>
  </si>
  <si>
    <t>#</t>
  </si>
  <si>
    <t>TELÉFONO</t>
  </si>
  <si>
    <t>DEPTOS. INVOLUCRADOS EN LA RESPUESTA</t>
  </si>
  <si>
    <t xml:space="preserve">REGISTROS DE SOLICITUDES </t>
  </si>
  <si>
    <t>Oficina de Acceso a la Información Pública</t>
  </si>
  <si>
    <t>CÉDULA / RNC / NIC</t>
  </si>
  <si>
    <t>MEDIO DE RESPUESTA</t>
  </si>
  <si>
    <t>REGULACIÓN</t>
  </si>
  <si>
    <t>Vías de Solicitud</t>
  </si>
  <si>
    <t>Correo Electrónico</t>
  </si>
  <si>
    <t>En Proceso</t>
  </si>
  <si>
    <t xml:space="preserve">Resueltas </t>
  </si>
  <si>
    <t>Total Recibidas</t>
  </si>
  <si>
    <t>Estadísticas Solicitudes Recibidas OAI</t>
  </si>
  <si>
    <t xml:space="preserve"> Resueltas </t>
  </si>
  <si>
    <t>Departamentos Involucrados</t>
  </si>
  <si>
    <t>PERSONAL</t>
  </si>
  <si>
    <t xml:space="preserve">Correo Electrónico </t>
  </si>
  <si>
    <t>CORREO ELECTRONICO</t>
  </si>
  <si>
    <t>RELACIÒN DE SOLICITUDES RECIBIDAS</t>
  </si>
  <si>
    <t>MEM</t>
  </si>
  <si>
    <t>Infosie</t>
  </si>
  <si>
    <t>n/a</t>
  </si>
  <si>
    <t>correo</t>
  </si>
  <si>
    <t>correo-SAIP</t>
  </si>
  <si>
    <t>FINANZAS</t>
  </si>
  <si>
    <t>Portal 311</t>
  </si>
  <si>
    <t>Llamada</t>
  </si>
  <si>
    <t>RJ</t>
  </si>
  <si>
    <t>RECURSOS JERARQUICOS</t>
  </si>
  <si>
    <t>Dic 2022</t>
  </si>
  <si>
    <t>4to. Trimestre, 2022</t>
  </si>
  <si>
    <t>Fernando Santos Bucarelli</t>
  </si>
  <si>
    <t>meprisard@yahoo.com</t>
  </si>
  <si>
    <t>infosie</t>
  </si>
  <si>
    <t>correo-llamada</t>
  </si>
  <si>
    <t>RECHAZADA</t>
  </si>
  <si>
    <t>llamada-correo</t>
  </si>
  <si>
    <t>rubenguerrero970@gmail.com</t>
  </si>
  <si>
    <t>Andrea Sanchez</t>
  </si>
  <si>
    <t>andreasanchezt1@gmail.com</t>
  </si>
  <si>
    <t>Connected minds AI</t>
  </si>
  <si>
    <t>katelyn4458@gmail.com</t>
  </si>
  <si>
    <t>berny0919@outlook.com</t>
  </si>
  <si>
    <t>Berny Betancourt</t>
  </si>
  <si>
    <t>RH</t>
  </si>
  <si>
    <t>Coral Soriano</t>
  </si>
  <si>
    <t>SAIP-71866</t>
  </si>
  <si>
    <t>c.soriano@bancentral.gov.do</t>
  </si>
  <si>
    <t>Maurolys Aria</t>
  </si>
  <si>
    <t>marias@raveza.com</t>
  </si>
  <si>
    <t>SAIP-72268</t>
  </si>
  <si>
    <t>CEDOTEC</t>
  </si>
  <si>
    <t>apporlarepublicard@gmail.com</t>
  </si>
  <si>
    <t>SIE-2022-1233</t>
  </si>
  <si>
    <t>audisiomatias@portalmovilidad.com</t>
  </si>
  <si>
    <t xml:space="preserve">Matías Audisio </t>
  </si>
  <si>
    <t>18/010/2022</t>
  </si>
  <si>
    <t>Enmanuel Quezada</t>
  </si>
  <si>
    <t>themdj@hotmail.com</t>
  </si>
  <si>
    <t>ROSMIRA SAAVEDRA VELA</t>
  </si>
  <si>
    <t>rosmirita31@hotmail.com</t>
  </si>
  <si>
    <t>Reison Mateo</t>
  </si>
  <si>
    <t>reisonmateo27@gmail.com</t>
  </si>
  <si>
    <t>Bianca Cabrera</t>
  </si>
  <si>
    <t>bcabrera@bpcabrera.com</t>
  </si>
  <si>
    <t>Ninoskaguerrero15@gmail.com</t>
  </si>
  <si>
    <t>Ninoska Guerrero</t>
  </si>
  <si>
    <t>kerenjnk08@gmail.com</t>
  </si>
  <si>
    <t>Nancy Perez</t>
  </si>
  <si>
    <t>josephkery_20@hotmail.com</t>
  </si>
  <si>
    <t>Kery Castillo</t>
  </si>
  <si>
    <t>Gary Polanco</t>
  </si>
  <si>
    <t>garypolanco47@duck.com</t>
  </si>
  <si>
    <t>Santa Soriano</t>
  </si>
  <si>
    <t>llamada</t>
  </si>
  <si>
    <t>Escarlyn  Puello Lucas</t>
  </si>
  <si>
    <t>escarlynpuello@gmail.com</t>
  </si>
  <si>
    <t>Gelen Ramirez</t>
  </si>
  <si>
    <t>Geyan0916@gmail.com</t>
  </si>
  <si>
    <t>Rafael Aybar Ramos</t>
  </si>
  <si>
    <t>Aybarrafael136@gmail.com</t>
  </si>
  <si>
    <t xml:space="preserve">Efrain Reyes </t>
  </si>
  <si>
    <t>eykscyviz@hotmailcom</t>
  </si>
  <si>
    <t xml:space="preserve">Sarah Martienz </t>
  </si>
  <si>
    <t>Lauramendezsalcedo41@gmail.com</t>
  </si>
  <si>
    <t>Isaac Colon</t>
  </si>
  <si>
    <t>isaacolon1577@gmail.com</t>
  </si>
  <si>
    <t xml:space="preserve">Garibaldi Polanco Estrella </t>
  </si>
  <si>
    <t>Ruben Dario Guerrero Espiritusanto</t>
  </si>
  <si>
    <t>Guzman Ariza ( Fernanda Geraldin villar</t>
  </si>
  <si>
    <t>Freida Gonzalez Sena</t>
  </si>
  <si>
    <t>25/010/2022</t>
  </si>
  <si>
    <t xml:space="preserve">Gertrudis Rosario </t>
  </si>
  <si>
    <t>SAIP-72813</t>
  </si>
  <si>
    <t>SIE-2022-1211</t>
  </si>
  <si>
    <t>fernanda@drlawyer.com</t>
  </si>
  <si>
    <t>LEGAL-REGULACION</t>
  </si>
  <si>
    <t>MAYORISTA-REGULACION</t>
  </si>
  <si>
    <t>REGULACION-COMUNICACIONES</t>
  </si>
  <si>
    <t>Maria Moreta De La Cruz</t>
  </si>
  <si>
    <t>lladamada</t>
  </si>
  <si>
    <t>Yralissa Diaz Languasco</t>
  </si>
  <si>
    <t>yralissalanguasco@gn</t>
  </si>
  <si>
    <t>wgarcia@greendevelopment.com.gt</t>
  </si>
  <si>
    <t>maribel.dejesus@digeig.gob.do</t>
  </si>
  <si>
    <t>ERICK JOSE NUñEZ (REMITIDO DIGEIG Maribel de Jesus)</t>
  </si>
  <si>
    <t>Correo Institucional</t>
  </si>
  <si>
    <t xml:space="preserve">Green Development /Wendy Garcia </t>
  </si>
  <si>
    <t>INFRAESTRUCTURA-PROTECOM</t>
  </si>
  <si>
    <t>PENDIENTE POR EL SUPER</t>
  </si>
  <si>
    <t>SAIP-SIP-73584</t>
  </si>
  <si>
    <t>SAIP-SIP-73294</t>
  </si>
  <si>
    <t>CONSEJO</t>
  </si>
  <si>
    <t>Alianza Dominicana Contra La Corrupcion ( Adocco)</t>
  </si>
  <si>
    <t>SAIP-SIP-73687</t>
  </si>
  <si>
    <t xml:space="preserve">Correo </t>
  </si>
  <si>
    <t xml:space="preserve">Fatima Altagracia Lara Beaz </t>
  </si>
  <si>
    <t xml:space="preserve">cadenamayuris@gmail,com </t>
  </si>
  <si>
    <t>INFRAESTRUCTURA-MAYORISTA</t>
  </si>
  <si>
    <t>INFRAESTRUCTURA</t>
  </si>
  <si>
    <t>Sr. Franklin González De la Cruz</t>
  </si>
  <si>
    <t>jarumitaveras@gmail.com</t>
  </si>
  <si>
    <t>minorista</t>
  </si>
  <si>
    <t>efernandez@ratingspcr.com</t>
  </si>
  <si>
    <t>SAIP-74221</t>
  </si>
  <si>
    <t>correo-SAIP-llamada</t>
  </si>
  <si>
    <t>RUBEN DARIO GUERRERO ESPIRITUSANTO</t>
  </si>
  <si>
    <t>portal 311</t>
  </si>
  <si>
    <t>adocco@gmail.com</t>
  </si>
  <si>
    <t>oai</t>
  </si>
  <si>
    <t>Eufenia Medina</t>
  </si>
  <si>
    <t>EQUIS POWER</t>
  </si>
  <si>
    <t>Eddy Fernandez</t>
  </si>
  <si>
    <t>SELECOR SRL</t>
  </si>
  <si>
    <t>SAIP-74473</t>
  </si>
  <si>
    <t>Roselys Polanco</t>
  </si>
  <si>
    <t>SAIP-74508</t>
  </si>
  <si>
    <t>Marlen Mercedes</t>
  </si>
  <si>
    <t>SAIP-74530</t>
  </si>
  <si>
    <t xml:space="preserve">  </t>
  </si>
  <si>
    <t>regulacion</t>
  </si>
  <si>
    <t>legal</t>
  </si>
  <si>
    <t>merlinmedina37@gmail.com</t>
  </si>
  <si>
    <t>info@asume.com.do</t>
  </si>
  <si>
    <t>Alfonsoorbe@gmail.com</t>
  </si>
  <si>
    <t>roselispolanco1200@gmail.com</t>
  </si>
  <si>
    <t>Erick Nuñez</t>
  </si>
  <si>
    <t>Portal311</t>
  </si>
  <si>
    <t>Erick.Almonte5@hotmail.com</t>
  </si>
  <si>
    <t>EN PRORRAGA</t>
  </si>
  <si>
    <t>protecom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</si>
</sst>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b/>
      <sz val="11"/>
      <color theme="0"/>
      <name val="Calibri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z val="8"/>
      <name val="Calibri"/>
      <family val="2"/>
      <scheme val="minor"/>
    </font>
    <font>
      <sz val="10.5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DFF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9" fillId="0" borderId="8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/>
    </xf>
    <xf numFmtId="1" fontId="4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4" fillId="5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20" fillId="4" borderId="1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" fontId="2" fillId="3" borderId="0" xfId="0" applyNumberFormat="1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3" fillId="8" borderId="1" xfId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14" fontId="21" fillId="4" borderId="1" xfId="0" applyNumberFormat="1" applyFont="1" applyFill="1" applyBorder="1" applyAlignment="1">
      <alignment horizontal="left" vertical="center"/>
    </xf>
    <xf numFmtId="1" fontId="21" fillId="6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21" fillId="7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E7"/>
      <color rgb="FFFD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Solicitudes Recibidas OAI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4to. Trimestre (Octubre-Diciembre) 2022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'4to. Trim.'!$A$9:$A$14</c:f>
              <c:strCache>
                <c:ptCount val="6"/>
                <c:pt idx="0">
                  <c:v>PERSONAL</c:v>
                </c:pt>
                <c:pt idx="1">
                  <c:v>CORREO ELECTRONICO</c:v>
                </c:pt>
                <c:pt idx="2">
                  <c:v>SAIP</c:v>
                </c:pt>
                <c:pt idx="3">
                  <c:v>Llamada</c:v>
                </c:pt>
                <c:pt idx="4">
                  <c:v>311</c:v>
                </c:pt>
                <c:pt idx="5">
                  <c:v>Total Recibidas</c:v>
                </c:pt>
              </c:strCache>
            </c:strRef>
          </c:cat>
          <c:val>
            <c:numRef>
              <c:f>'4to. Trim.'!$B$9:$B$14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2-4F22-A734-2E7CE722FB60}"/>
            </c:ext>
          </c:extLst>
        </c:ser>
        <c:ser>
          <c:idx val="1"/>
          <c:order val="1"/>
          <c:tx>
            <c:strRef>
              <c:f>'4to.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'4to. Trim.'!$A$9:$A$14</c:f>
              <c:strCache>
                <c:ptCount val="6"/>
                <c:pt idx="0">
                  <c:v>PERSONAL</c:v>
                </c:pt>
                <c:pt idx="1">
                  <c:v>CORREO ELECTRONICO</c:v>
                </c:pt>
                <c:pt idx="2">
                  <c:v>SAIP</c:v>
                </c:pt>
                <c:pt idx="3">
                  <c:v>Llamada</c:v>
                </c:pt>
                <c:pt idx="4">
                  <c:v>311</c:v>
                </c:pt>
                <c:pt idx="5">
                  <c:v>Total Recibidas</c:v>
                </c:pt>
              </c:strCache>
            </c:strRef>
          </c:cat>
          <c:val>
            <c:numRef>
              <c:f>'4to. Trim.'!$C$9:$C$14</c:f>
              <c:numCache>
                <c:formatCode>0</c:formatCode>
                <c:ptCount val="6"/>
                <c:pt idx="0">
                  <c:v>2</c:v>
                </c:pt>
                <c:pt idx="1">
                  <c:v>27</c:v>
                </c:pt>
                <c:pt idx="2">
                  <c:v>10</c:v>
                </c:pt>
                <c:pt idx="3">
                  <c:v>0</c:v>
                </c:pt>
                <c:pt idx="4">
                  <c:v>7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2-4F22-A734-2E7CE722F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030200"/>
        <c:axId val="228030592"/>
      </c:barChart>
      <c:catAx>
        <c:axId val="22803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592"/>
        <c:crosses val="autoZero"/>
        <c:auto val="1"/>
        <c:lblAlgn val="ctr"/>
        <c:lblOffset val="100"/>
        <c:noMultiLvlLbl val="0"/>
      </c:catAx>
      <c:valAx>
        <c:axId val="22803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Solicitudes Recibidas OAI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4to. Trimestre (Octubre-Diciembre)  2022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'4to. Trim.'!$B$21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'4to. Trim.'!$A$22:$A$31</c:f>
              <c:strCache>
                <c:ptCount val="10"/>
                <c:pt idx="0">
                  <c:v>MAYORISTA</c:v>
                </c:pt>
                <c:pt idx="1">
                  <c:v>OAI</c:v>
                </c:pt>
                <c:pt idx="2">
                  <c:v>REGULACION</c:v>
                </c:pt>
                <c:pt idx="3">
                  <c:v>LEGAL</c:v>
                </c:pt>
                <c:pt idx="4">
                  <c:v>PROTECOM</c:v>
                </c:pt>
                <c:pt idx="5">
                  <c:v>MINORISTA</c:v>
                </c:pt>
                <c:pt idx="6">
                  <c:v>RECURSOS JERARQUICOS</c:v>
                </c:pt>
                <c:pt idx="7">
                  <c:v>CONSEJO</c:v>
                </c:pt>
                <c:pt idx="8">
                  <c:v>FINANZAS</c:v>
                </c:pt>
                <c:pt idx="9">
                  <c:v>Total Recibidas</c:v>
                </c:pt>
              </c:strCache>
            </c:strRef>
          </c:cat>
          <c:val>
            <c:numRef>
              <c:f>'4to. Trim.'!$B$22:$B$31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3-4BBD-9651-8B548BA9C7D9}"/>
            </c:ext>
          </c:extLst>
        </c:ser>
        <c:ser>
          <c:idx val="1"/>
          <c:order val="1"/>
          <c:tx>
            <c:strRef>
              <c:f>'4to. Trim.'!$C$21</c:f>
              <c:strCache>
                <c:ptCount val="1"/>
                <c:pt idx="0">
                  <c:v> Resueltas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'4to. Trim.'!$A$22:$A$31</c:f>
              <c:strCache>
                <c:ptCount val="10"/>
                <c:pt idx="0">
                  <c:v>MAYORISTA</c:v>
                </c:pt>
                <c:pt idx="1">
                  <c:v>OAI</c:v>
                </c:pt>
                <c:pt idx="2">
                  <c:v>REGULACION</c:v>
                </c:pt>
                <c:pt idx="3">
                  <c:v>LEGAL</c:v>
                </c:pt>
                <c:pt idx="4">
                  <c:v>PROTECOM</c:v>
                </c:pt>
                <c:pt idx="5">
                  <c:v>MINORISTA</c:v>
                </c:pt>
                <c:pt idx="6">
                  <c:v>RECURSOS JERARQUICOS</c:v>
                </c:pt>
                <c:pt idx="7">
                  <c:v>CONSEJO</c:v>
                </c:pt>
                <c:pt idx="8">
                  <c:v>FINANZAS</c:v>
                </c:pt>
                <c:pt idx="9">
                  <c:v>Total Recibidas</c:v>
                </c:pt>
              </c:strCache>
            </c:strRef>
          </c:cat>
          <c:val>
            <c:numRef>
              <c:f>'4to. Trim.'!$C$22:$C$31</c:f>
              <c:numCache>
                <c:formatCode>0</c:formatCode>
                <c:ptCount val="10"/>
                <c:pt idx="0">
                  <c:v>3</c:v>
                </c:pt>
                <c:pt idx="1">
                  <c:v>13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3-4BBD-9651-8B548BA9C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029808"/>
        <c:axId val="228030984"/>
      </c:barChart>
      <c:catAx>
        <c:axId val="228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984"/>
        <c:crosses val="autoZero"/>
        <c:auto val="1"/>
        <c:lblAlgn val="ctr"/>
        <c:lblOffset val="100"/>
        <c:noMultiLvlLbl val="0"/>
      </c:catAx>
      <c:valAx>
        <c:axId val="22803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2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300036</xdr:colOff>
      <xdr:row>1</xdr:row>
      <xdr:rowOff>4762</xdr:rowOff>
    </xdr:from>
    <xdr:to>
      <xdr:col>10</xdr:col>
      <xdr:colOff>476249</xdr:colOff>
      <xdr:row>14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F1DDD39-DFFC-407F-896C-5DDD83FD3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15</xdr:row>
      <xdr:rowOff>95250</xdr:rowOff>
    </xdr:from>
    <xdr:to>
      <xdr:col>10</xdr:col>
      <xdr:colOff>485775</xdr:colOff>
      <xdr:row>31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42EE7A-15C4-4B45-B428-0C1AF91F3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595313</xdr:colOff>
      <xdr:row>0</xdr:row>
      <xdr:rowOff>109141</xdr:rowOff>
    </xdr:from>
    <xdr:to>
      <xdr:col>3</xdr:col>
      <xdr:colOff>477782</xdr:colOff>
      <xdr:row>4</xdr:row>
      <xdr:rowOff>25696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753B87-76C6-476C-AA21-5C038B8FD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5313" y="109141"/>
          <a:ext cx="3017782" cy="6706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cabrera@bpcabrera.com" TargetMode="External"/><Relationship Id="rId13" Type="http://schemas.openxmlformats.org/officeDocument/2006/relationships/hyperlink" Target="mailto:Aybarrafael136@gmail.com" TargetMode="External"/><Relationship Id="rId18" Type="http://schemas.openxmlformats.org/officeDocument/2006/relationships/hyperlink" Target="mailto:Ninoskaguerrero15@gmail.com" TargetMode="External"/><Relationship Id="rId26" Type="http://schemas.openxmlformats.org/officeDocument/2006/relationships/hyperlink" Target="mailto:katelyn4458@gmail.com" TargetMode="External"/><Relationship Id="rId3" Type="http://schemas.openxmlformats.org/officeDocument/2006/relationships/hyperlink" Target="mailto:berny0919@outlook.com" TargetMode="External"/><Relationship Id="rId21" Type="http://schemas.openxmlformats.org/officeDocument/2006/relationships/hyperlink" Target="mailto:escarlynpuello@gmail.com" TargetMode="External"/><Relationship Id="rId7" Type="http://schemas.openxmlformats.org/officeDocument/2006/relationships/hyperlink" Target="mailto:rosmirita31@hotmail.com" TargetMode="External"/><Relationship Id="rId12" Type="http://schemas.openxmlformats.org/officeDocument/2006/relationships/hyperlink" Target="mailto:garypolanco47@duck.com" TargetMode="External"/><Relationship Id="rId17" Type="http://schemas.openxmlformats.org/officeDocument/2006/relationships/hyperlink" Target="mailto:reisonmateo27@gmail.com" TargetMode="External"/><Relationship Id="rId25" Type="http://schemas.openxmlformats.org/officeDocument/2006/relationships/hyperlink" Target="mailto:eykscyviz@hotmailcom" TargetMode="External"/><Relationship Id="rId2" Type="http://schemas.openxmlformats.org/officeDocument/2006/relationships/hyperlink" Target="mailto:katelyn4458@gmail.com" TargetMode="External"/><Relationship Id="rId16" Type="http://schemas.openxmlformats.org/officeDocument/2006/relationships/hyperlink" Target="mailto:themdj@hotmail.com" TargetMode="External"/><Relationship Id="rId20" Type="http://schemas.openxmlformats.org/officeDocument/2006/relationships/hyperlink" Target="mailto:garypolanco47@duck.com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mailto:andreasanchezt1@gmail.com" TargetMode="External"/><Relationship Id="rId6" Type="http://schemas.openxmlformats.org/officeDocument/2006/relationships/hyperlink" Target="mailto:audisiomatias@portalmovilidad.com" TargetMode="External"/><Relationship Id="rId11" Type="http://schemas.openxmlformats.org/officeDocument/2006/relationships/hyperlink" Target="mailto:apporlarepublicard@gmail.com" TargetMode="External"/><Relationship Id="rId24" Type="http://schemas.openxmlformats.org/officeDocument/2006/relationships/hyperlink" Target="mailto:isaacolon1577@gmail.com" TargetMode="External"/><Relationship Id="rId5" Type="http://schemas.openxmlformats.org/officeDocument/2006/relationships/hyperlink" Target="mailto:marias@raveza.com" TargetMode="External"/><Relationship Id="rId15" Type="http://schemas.openxmlformats.org/officeDocument/2006/relationships/hyperlink" Target="mailto:meprisard@yahoo.com" TargetMode="External"/><Relationship Id="rId23" Type="http://schemas.openxmlformats.org/officeDocument/2006/relationships/hyperlink" Target="mailto:Lauramendezsalcedo41@gmai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josephkery_20@hotmail.com" TargetMode="External"/><Relationship Id="rId19" Type="http://schemas.openxmlformats.org/officeDocument/2006/relationships/hyperlink" Target="mailto:fernanda@drlawyer.com" TargetMode="External"/><Relationship Id="rId4" Type="http://schemas.openxmlformats.org/officeDocument/2006/relationships/hyperlink" Target="mailto:c.soriano@bancentral.gov.do" TargetMode="External"/><Relationship Id="rId9" Type="http://schemas.openxmlformats.org/officeDocument/2006/relationships/hyperlink" Target="mailto:kerenjnk08@gmail.com" TargetMode="External"/><Relationship Id="rId14" Type="http://schemas.openxmlformats.org/officeDocument/2006/relationships/hyperlink" Target="mailto:rubenguerrero970@gmail.com" TargetMode="External"/><Relationship Id="rId22" Type="http://schemas.openxmlformats.org/officeDocument/2006/relationships/hyperlink" Target="mailto:Geyan0916@gmail.com" TargetMode="External"/><Relationship Id="rId27" Type="http://schemas.openxmlformats.org/officeDocument/2006/relationships/hyperlink" Target="mailto:maribel.dejesus@digeig.gob.do" TargetMode="Externa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yralissalanguasco@gn" TargetMode="External"/><Relationship Id="rId2" Type="http://schemas.openxmlformats.org/officeDocument/2006/relationships/hyperlink" Target="mailto:meprisard@yahoo.com" TargetMode="External"/><Relationship Id="rId1" Type="http://schemas.openxmlformats.org/officeDocument/2006/relationships/hyperlink" Target="mailto:wgarcia@greendevelopment.com.gt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adocco@gmail.com" TargetMode="External"/><Relationship Id="rId4" Type="http://schemas.openxmlformats.org/officeDocument/2006/relationships/hyperlink" Target="mailto:cadenamayuris@gmail,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eprisard@yahoo.com" TargetMode="External"/><Relationship Id="rId3" Type="http://schemas.openxmlformats.org/officeDocument/2006/relationships/hyperlink" Target="mailto:merlinmedina37@gmail.com" TargetMode="External"/><Relationship Id="rId7" Type="http://schemas.openxmlformats.org/officeDocument/2006/relationships/hyperlink" Target="mailto:Erick.Almonte5@hotmail.com" TargetMode="External"/><Relationship Id="rId2" Type="http://schemas.openxmlformats.org/officeDocument/2006/relationships/hyperlink" Target="mailto:efernandez@ratingspcr.com" TargetMode="External"/><Relationship Id="rId1" Type="http://schemas.openxmlformats.org/officeDocument/2006/relationships/hyperlink" Target="mailto:jarumitaveras@gmail.com" TargetMode="External"/><Relationship Id="rId6" Type="http://schemas.openxmlformats.org/officeDocument/2006/relationships/hyperlink" Target="mailto:roselispolanco1200@gmail.com" TargetMode="External"/><Relationship Id="rId5" Type="http://schemas.openxmlformats.org/officeDocument/2006/relationships/hyperlink" Target="mailto:Alfonsoorbe@gmail.com" TargetMode="External"/><Relationship Id="rId4" Type="http://schemas.openxmlformats.org/officeDocument/2006/relationships/hyperlink" Target="mailto:info@asume.com.do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48"/>
  <sheetViews>
    <sheetView topLeftCell="A5" zoomScale="71" zoomScaleNormal="71" workbookViewId="0">
      <selection activeCell="I18" sqref="I18"/>
    </sheetView>
  </sheetViews>
  <sheetFormatPr baseColWidth="10" defaultColWidth="11.42578125" defaultRowHeight="16.5" x14ac:dyDescent="0.25"/>
  <cols>
    <col min="1" max="1" width="4.140625" customWidth="1"/>
    <col min="2" max="2" width="4.85546875" customWidth="1"/>
    <col min="3" max="3" width="24" style="5" customWidth="1"/>
    <col min="4" max="4" width="13.7109375" style="1" customWidth="1"/>
    <col min="5" max="5" width="10.5703125" style="1" bestFit="1" customWidth="1"/>
    <col min="6" max="6" width="36" style="1" customWidth="1"/>
    <col min="7" max="7" width="18.7109375" style="1" customWidth="1"/>
    <col min="8" max="8" width="12.85546875" style="1" customWidth="1"/>
    <col min="9" max="9" width="26.140625" style="1" customWidth="1"/>
    <col min="10" max="10" width="12.42578125" style="1" customWidth="1"/>
    <col min="11" max="11" width="17" style="1" customWidth="1"/>
    <col min="12" max="12" width="14.85546875" customWidth="1"/>
  </cols>
  <sheetData>
    <row r="1" spans="2:12" ht="23.25" x14ac:dyDescent="0.25">
      <c r="B1" s="101" t="s">
        <v>18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 x14ac:dyDescent="0.25">
      <c r="B2" s="102" t="s">
        <v>19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ht="15" x14ac:dyDescent="0.25">
      <c r="B3" s="103">
        <v>44835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4.25" customHeight="1" thickBot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s="6" customFormat="1" ht="61.5" customHeight="1" x14ac:dyDescent="0.25">
      <c r="B5" s="51"/>
      <c r="C5" s="17" t="s">
        <v>3</v>
      </c>
      <c r="D5" s="17" t="s">
        <v>20</v>
      </c>
      <c r="E5" s="17" t="s">
        <v>16</v>
      </c>
      <c r="F5" s="17" t="s">
        <v>4</v>
      </c>
      <c r="G5" s="17" t="s">
        <v>13</v>
      </c>
      <c r="H5" s="17" t="s">
        <v>0</v>
      </c>
      <c r="I5" s="17" t="s">
        <v>17</v>
      </c>
      <c r="J5" s="17" t="s">
        <v>1</v>
      </c>
      <c r="K5" s="17" t="s">
        <v>2</v>
      </c>
      <c r="L5" s="18" t="s">
        <v>21</v>
      </c>
    </row>
    <row r="6" spans="2:12" s="6" customFormat="1" x14ac:dyDescent="0.25">
      <c r="B6" s="15">
        <v>1</v>
      </c>
      <c r="C6" s="13" t="s">
        <v>54</v>
      </c>
      <c r="D6" s="50" t="s">
        <v>37</v>
      </c>
      <c r="E6" s="12"/>
      <c r="F6" s="16" t="s">
        <v>55</v>
      </c>
      <c r="G6" s="12" t="s">
        <v>36</v>
      </c>
      <c r="H6" s="42">
        <v>44837</v>
      </c>
      <c r="I6" s="12" t="s">
        <v>5</v>
      </c>
      <c r="J6" s="14">
        <v>44837</v>
      </c>
      <c r="K6" s="12">
        <v>1</v>
      </c>
      <c r="L6" s="4" t="s">
        <v>38</v>
      </c>
    </row>
    <row r="7" spans="2:12" s="6" customFormat="1" x14ac:dyDescent="0.25">
      <c r="B7" s="15">
        <v>2</v>
      </c>
      <c r="C7" s="13" t="s">
        <v>56</v>
      </c>
      <c r="D7" s="50" t="s">
        <v>37</v>
      </c>
      <c r="E7" s="12"/>
      <c r="F7" s="16" t="s">
        <v>57</v>
      </c>
      <c r="G7" s="12" t="s">
        <v>36</v>
      </c>
      <c r="H7" s="42">
        <v>44838</v>
      </c>
      <c r="I7" s="12" t="s">
        <v>8</v>
      </c>
      <c r="J7" s="14">
        <v>44840</v>
      </c>
      <c r="K7" s="12">
        <v>2</v>
      </c>
      <c r="L7" s="4" t="s">
        <v>38</v>
      </c>
    </row>
    <row r="8" spans="2:12" s="6" customFormat="1" x14ac:dyDescent="0.25">
      <c r="B8" s="15">
        <v>3</v>
      </c>
      <c r="C8" s="65" t="s">
        <v>61</v>
      </c>
      <c r="D8" s="84" t="s">
        <v>37</v>
      </c>
      <c r="E8" s="45"/>
      <c r="F8" s="53" t="s">
        <v>63</v>
      </c>
      <c r="G8" s="45" t="s">
        <v>62</v>
      </c>
      <c r="H8" s="66">
        <v>44838</v>
      </c>
      <c r="I8" s="45" t="s">
        <v>40</v>
      </c>
      <c r="J8" s="76">
        <v>44874</v>
      </c>
      <c r="K8" s="45">
        <v>25</v>
      </c>
      <c r="L8" s="35" t="s">
        <v>38</v>
      </c>
    </row>
    <row r="9" spans="2:12" s="6" customFormat="1" x14ac:dyDescent="0.25">
      <c r="B9" s="15">
        <v>4</v>
      </c>
      <c r="C9" s="75" t="s">
        <v>75</v>
      </c>
      <c r="D9" s="50" t="s">
        <v>37</v>
      </c>
      <c r="E9" s="12"/>
      <c r="F9" s="16" t="s">
        <v>76</v>
      </c>
      <c r="G9" s="12" t="s">
        <v>36</v>
      </c>
      <c r="H9" s="42">
        <v>44839</v>
      </c>
      <c r="I9" s="12" t="s">
        <v>6</v>
      </c>
      <c r="J9" s="14">
        <v>44841</v>
      </c>
      <c r="K9" s="12">
        <v>2</v>
      </c>
      <c r="L9" s="4" t="s">
        <v>38</v>
      </c>
    </row>
    <row r="10" spans="2:12" s="6" customFormat="1" x14ac:dyDescent="0.25">
      <c r="B10" s="15">
        <v>5</v>
      </c>
      <c r="C10" s="13" t="s">
        <v>59</v>
      </c>
      <c r="D10" s="50" t="s">
        <v>37</v>
      </c>
      <c r="E10" s="12"/>
      <c r="F10" s="16" t="s">
        <v>58</v>
      </c>
      <c r="G10" s="12" t="s">
        <v>36</v>
      </c>
      <c r="H10" s="42">
        <v>44840</v>
      </c>
      <c r="I10" s="12" t="s">
        <v>60</v>
      </c>
      <c r="J10" s="14">
        <v>44840</v>
      </c>
      <c r="K10" s="12">
        <v>1</v>
      </c>
      <c r="L10" s="4" t="s">
        <v>38</v>
      </c>
    </row>
    <row r="11" spans="2:12" s="6" customFormat="1" x14ac:dyDescent="0.25">
      <c r="B11" s="15">
        <v>6</v>
      </c>
      <c r="C11" s="13" t="s">
        <v>77</v>
      </c>
      <c r="D11" s="50" t="s">
        <v>37</v>
      </c>
      <c r="E11" s="12"/>
      <c r="F11" s="16" t="s">
        <v>78</v>
      </c>
      <c r="G11" s="12" t="s">
        <v>36</v>
      </c>
      <c r="H11" s="42">
        <v>44840</v>
      </c>
      <c r="I11" s="12" t="s">
        <v>6</v>
      </c>
      <c r="J11" s="14">
        <v>44841</v>
      </c>
      <c r="K11" s="12">
        <v>1</v>
      </c>
      <c r="L11" s="4" t="s">
        <v>38</v>
      </c>
    </row>
    <row r="12" spans="2:12" s="6" customFormat="1" x14ac:dyDescent="0.25">
      <c r="B12" s="15">
        <v>7</v>
      </c>
      <c r="C12" s="13" t="s">
        <v>115</v>
      </c>
      <c r="D12" s="50" t="s">
        <v>37</v>
      </c>
      <c r="E12" s="12"/>
      <c r="F12" s="16" t="s">
        <v>57</v>
      </c>
      <c r="G12" s="12" t="s">
        <v>36</v>
      </c>
      <c r="H12" s="42">
        <v>44840</v>
      </c>
      <c r="I12" s="12"/>
      <c r="J12" s="14">
        <v>44840</v>
      </c>
      <c r="K12" s="12">
        <v>1</v>
      </c>
      <c r="L12" s="4" t="s">
        <v>38</v>
      </c>
    </row>
    <row r="13" spans="2:12" s="6" customFormat="1" x14ac:dyDescent="0.25">
      <c r="B13" s="15">
        <v>8</v>
      </c>
      <c r="C13" s="13" t="s">
        <v>73</v>
      </c>
      <c r="D13" s="50" t="s">
        <v>37</v>
      </c>
      <c r="E13" s="12"/>
      <c r="F13" s="16" t="s">
        <v>74</v>
      </c>
      <c r="G13" s="12" t="s">
        <v>36</v>
      </c>
      <c r="H13" s="42">
        <v>44841</v>
      </c>
      <c r="I13" s="12" t="s">
        <v>6</v>
      </c>
      <c r="J13" s="14">
        <v>44841</v>
      </c>
      <c r="K13" s="12">
        <v>1</v>
      </c>
      <c r="L13" s="4" t="s">
        <v>38</v>
      </c>
    </row>
    <row r="14" spans="2:12" s="6" customFormat="1" x14ac:dyDescent="0.25">
      <c r="B14" s="15">
        <v>9</v>
      </c>
      <c r="C14" s="13" t="s">
        <v>82</v>
      </c>
      <c r="D14" s="50" t="s">
        <v>37</v>
      </c>
      <c r="E14" s="12"/>
      <c r="F14" s="16" t="s">
        <v>81</v>
      </c>
      <c r="G14" s="12" t="s">
        <v>36</v>
      </c>
      <c r="H14" s="42">
        <v>44843</v>
      </c>
      <c r="I14" s="12" t="s">
        <v>6</v>
      </c>
      <c r="J14" s="14">
        <v>44844</v>
      </c>
      <c r="K14" s="12">
        <v>1</v>
      </c>
      <c r="L14" s="4" t="s">
        <v>38</v>
      </c>
    </row>
    <row r="15" spans="2:12" s="6" customFormat="1" x14ac:dyDescent="0.25">
      <c r="B15" s="15">
        <v>10</v>
      </c>
      <c r="C15" s="13" t="s">
        <v>79</v>
      </c>
      <c r="D15" s="50" t="s">
        <v>37</v>
      </c>
      <c r="E15" s="12"/>
      <c r="F15" s="16" t="s">
        <v>80</v>
      </c>
      <c r="G15" s="12" t="s">
        <v>36</v>
      </c>
      <c r="H15" s="42">
        <v>44844</v>
      </c>
      <c r="I15" s="12" t="s">
        <v>6</v>
      </c>
      <c r="J15" s="14">
        <v>44844</v>
      </c>
      <c r="K15" s="12">
        <v>1</v>
      </c>
      <c r="L15" s="4" t="s">
        <v>38</v>
      </c>
    </row>
    <row r="16" spans="2:12" s="6" customFormat="1" x14ac:dyDescent="0.25">
      <c r="B16" s="15">
        <v>11</v>
      </c>
      <c r="C16" s="13" t="s">
        <v>84</v>
      </c>
      <c r="D16" s="50" t="s">
        <v>37</v>
      </c>
      <c r="E16" s="12"/>
      <c r="F16" s="16" t="s">
        <v>83</v>
      </c>
      <c r="G16" s="12" t="s">
        <v>36</v>
      </c>
      <c r="H16" s="42">
        <v>44844</v>
      </c>
      <c r="I16" s="12" t="s">
        <v>5</v>
      </c>
      <c r="J16" s="14">
        <v>44844</v>
      </c>
      <c r="K16" s="12">
        <v>1</v>
      </c>
      <c r="L16" s="4" t="s">
        <v>38</v>
      </c>
    </row>
    <row r="17" spans="2:12" s="6" customFormat="1" x14ac:dyDescent="0.25">
      <c r="B17" s="15">
        <v>12</v>
      </c>
      <c r="C17" s="13" t="s">
        <v>86</v>
      </c>
      <c r="D17" s="50" t="s">
        <v>37</v>
      </c>
      <c r="E17" s="12"/>
      <c r="F17" s="16" t="s">
        <v>85</v>
      </c>
      <c r="G17" s="12" t="s">
        <v>36</v>
      </c>
      <c r="H17" s="42">
        <v>44846</v>
      </c>
      <c r="I17" s="12" t="s">
        <v>43</v>
      </c>
      <c r="J17" s="14">
        <v>44846</v>
      </c>
      <c r="K17" s="12">
        <v>1</v>
      </c>
      <c r="L17" s="4" t="s">
        <v>38</v>
      </c>
    </row>
    <row r="18" spans="2:12" s="6" customFormat="1" x14ac:dyDescent="0.25">
      <c r="B18" s="15">
        <v>13</v>
      </c>
      <c r="C18" s="13" t="s">
        <v>67</v>
      </c>
      <c r="D18" s="50" t="s">
        <v>37</v>
      </c>
      <c r="E18" s="12"/>
      <c r="F18" s="16" t="s">
        <v>68</v>
      </c>
      <c r="G18" s="12" t="s">
        <v>69</v>
      </c>
      <c r="H18" s="42">
        <v>44846</v>
      </c>
      <c r="I18" s="12" t="s">
        <v>10</v>
      </c>
      <c r="J18" s="76">
        <v>44861</v>
      </c>
      <c r="K18" s="45">
        <v>11</v>
      </c>
      <c r="L18" s="35" t="s">
        <v>50</v>
      </c>
    </row>
    <row r="19" spans="2:12" s="6" customFormat="1" x14ac:dyDescent="0.25">
      <c r="B19" s="15">
        <v>14</v>
      </c>
      <c r="C19" s="13" t="s">
        <v>89</v>
      </c>
      <c r="D19" s="50" t="s">
        <v>37</v>
      </c>
      <c r="E19" s="12"/>
      <c r="F19" s="16" t="s">
        <v>37</v>
      </c>
      <c r="G19" s="12" t="s">
        <v>41</v>
      </c>
      <c r="H19" s="42">
        <v>44846</v>
      </c>
      <c r="I19" s="12" t="s">
        <v>8</v>
      </c>
      <c r="J19" s="76">
        <v>44848</v>
      </c>
      <c r="K19" s="12">
        <v>2</v>
      </c>
      <c r="L19" s="4" t="s">
        <v>90</v>
      </c>
    </row>
    <row r="20" spans="2:12" s="6" customFormat="1" x14ac:dyDescent="0.25">
      <c r="B20" s="15">
        <v>15</v>
      </c>
      <c r="C20" s="13" t="s">
        <v>87</v>
      </c>
      <c r="D20" s="50" t="s">
        <v>37</v>
      </c>
      <c r="E20" s="12"/>
      <c r="F20" s="16" t="s">
        <v>88</v>
      </c>
      <c r="G20" s="12" t="s">
        <v>36</v>
      </c>
      <c r="H20" s="42">
        <v>44847</v>
      </c>
      <c r="I20" s="12" t="s">
        <v>6</v>
      </c>
      <c r="J20" s="14">
        <v>44847</v>
      </c>
      <c r="K20" s="12">
        <v>1</v>
      </c>
      <c r="L20" s="4" t="s">
        <v>38</v>
      </c>
    </row>
    <row r="21" spans="2:12" s="6" customFormat="1" x14ac:dyDescent="0.25">
      <c r="B21" s="15">
        <v>16</v>
      </c>
      <c r="C21" s="13" t="s">
        <v>64</v>
      </c>
      <c r="D21" s="50" t="s">
        <v>37</v>
      </c>
      <c r="E21" s="12"/>
      <c r="F21" s="16" t="s">
        <v>65</v>
      </c>
      <c r="G21" s="12" t="s">
        <v>66</v>
      </c>
      <c r="H21" s="42">
        <v>44847</v>
      </c>
      <c r="I21" s="12" t="s">
        <v>113</v>
      </c>
      <c r="J21" s="76">
        <v>44865</v>
      </c>
      <c r="K21" s="45">
        <v>11</v>
      </c>
      <c r="L21" s="35" t="s">
        <v>38</v>
      </c>
    </row>
    <row r="22" spans="2:12" s="6" customFormat="1" x14ac:dyDescent="0.25">
      <c r="B22" s="15">
        <v>17</v>
      </c>
      <c r="C22" s="13" t="s">
        <v>103</v>
      </c>
      <c r="D22" s="50" t="s">
        <v>37</v>
      </c>
      <c r="E22" s="12"/>
      <c r="F22" s="16" t="s">
        <v>88</v>
      </c>
      <c r="G22" s="12" t="s">
        <v>36</v>
      </c>
      <c r="H22" s="42">
        <v>44847</v>
      </c>
      <c r="I22" s="12" t="s">
        <v>5</v>
      </c>
      <c r="J22" s="14">
        <v>44847</v>
      </c>
      <c r="K22" s="12">
        <v>1</v>
      </c>
      <c r="L22" s="4" t="s">
        <v>38</v>
      </c>
    </row>
    <row r="23" spans="2:12" s="6" customFormat="1" x14ac:dyDescent="0.25">
      <c r="B23" s="15">
        <v>18</v>
      </c>
      <c r="C23" s="13" t="s">
        <v>91</v>
      </c>
      <c r="D23" s="50" t="s">
        <v>37</v>
      </c>
      <c r="E23" s="12"/>
      <c r="F23" s="16" t="s">
        <v>92</v>
      </c>
      <c r="G23" s="12" t="s">
        <v>36</v>
      </c>
      <c r="H23" s="42">
        <v>44850</v>
      </c>
      <c r="I23" s="12" t="s">
        <v>5</v>
      </c>
      <c r="J23" s="14">
        <v>44859</v>
      </c>
      <c r="K23" s="12">
        <v>1</v>
      </c>
      <c r="L23" s="4" t="s">
        <v>38</v>
      </c>
    </row>
    <row r="24" spans="2:12" s="6" customFormat="1" x14ac:dyDescent="0.25">
      <c r="B24" s="15">
        <v>19</v>
      </c>
      <c r="C24" s="13" t="s">
        <v>93</v>
      </c>
      <c r="D24" s="50" t="s">
        <v>37</v>
      </c>
      <c r="E24" s="12"/>
      <c r="F24" s="16" t="s">
        <v>94</v>
      </c>
      <c r="G24" s="12" t="s">
        <v>36</v>
      </c>
      <c r="H24" s="42">
        <v>44850</v>
      </c>
      <c r="I24" s="12" t="s">
        <v>5</v>
      </c>
      <c r="J24" s="14">
        <v>44859</v>
      </c>
      <c r="K24" s="12">
        <v>1</v>
      </c>
      <c r="L24" s="4" t="s">
        <v>38</v>
      </c>
    </row>
    <row r="25" spans="2:12" s="6" customFormat="1" x14ac:dyDescent="0.25">
      <c r="B25" s="15">
        <v>20</v>
      </c>
      <c r="C25" s="13" t="s">
        <v>99</v>
      </c>
      <c r="D25" s="50" t="s">
        <v>37</v>
      </c>
      <c r="E25" s="12"/>
      <c r="F25" s="16" t="s">
        <v>100</v>
      </c>
      <c r="G25" s="12" t="s">
        <v>36</v>
      </c>
      <c r="H25" s="42">
        <v>44850</v>
      </c>
      <c r="I25" s="12" t="s">
        <v>5</v>
      </c>
      <c r="J25" s="14">
        <v>44851</v>
      </c>
      <c r="K25" s="12">
        <v>1</v>
      </c>
      <c r="L25" s="4" t="s">
        <v>38</v>
      </c>
    </row>
    <row r="26" spans="2:12" s="6" customFormat="1" x14ac:dyDescent="0.25">
      <c r="B26" s="15">
        <v>21</v>
      </c>
      <c r="C26" s="13" t="s">
        <v>101</v>
      </c>
      <c r="D26" s="50" t="s">
        <v>37</v>
      </c>
      <c r="E26" s="12"/>
      <c r="F26" s="16" t="s">
        <v>102</v>
      </c>
      <c r="G26" s="12" t="s">
        <v>36</v>
      </c>
      <c r="H26" s="42">
        <v>44850</v>
      </c>
      <c r="I26" s="12" t="s">
        <v>5</v>
      </c>
      <c r="J26" s="14">
        <v>44851</v>
      </c>
      <c r="K26" s="12">
        <v>1</v>
      </c>
      <c r="L26" s="4" t="s">
        <v>38</v>
      </c>
    </row>
    <row r="27" spans="2:12" s="6" customFormat="1" ht="33" x14ac:dyDescent="0.25">
      <c r="B27" s="91">
        <v>22</v>
      </c>
      <c r="C27" s="77" t="s">
        <v>71</v>
      </c>
      <c r="D27" s="78" t="s">
        <v>37</v>
      </c>
      <c r="E27" s="79"/>
      <c r="F27" s="80" t="s">
        <v>70</v>
      </c>
      <c r="G27" s="79" t="s">
        <v>36</v>
      </c>
      <c r="H27" s="81" t="s">
        <v>72</v>
      </c>
      <c r="I27" s="79" t="s">
        <v>114</v>
      </c>
      <c r="J27" s="82"/>
      <c r="K27" s="79" t="s">
        <v>125</v>
      </c>
      <c r="L27" s="83"/>
    </row>
    <row r="28" spans="2:12" s="6" customFormat="1" x14ac:dyDescent="0.25">
      <c r="B28" s="15">
        <v>23</v>
      </c>
      <c r="C28" s="13" t="s">
        <v>97</v>
      </c>
      <c r="D28" s="50" t="s">
        <v>37</v>
      </c>
      <c r="E28" s="12"/>
      <c r="F28" s="16" t="s">
        <v>98</v>
      </c>
      <c r="G28" s="12" t="s">
        <v>36</v>
      </c>
      <c r="H28" s="42">
        <v>44853</v>
      </c>
      <c r="I28" s="12" t="s">
        <v>5</v>
      </c>
      <c r="J28" s="14">
        <v>44855</v>
      </c>
      <c r="K28" s="12">
        <v>2</v>
      </c>
      <c r="L28" s="4" t="s">
        <v>38</v>
      </c>
    </row>
    <row r="29" spans="2:12" s="6" customFormat="1" ht="20.25" customHeight="1" x14ac:dyDescent="0.25">
      <c r="B29" s="15">
        <v>24</v>
      </c>
      <c r="C29" s="13" t="s">
        <v>95</v>
      </c>
      <c r="D29" s="50" t="s">
        <v>37</v>
      </c>
      <c r="E29" s="12"/>
      <c r="F29" s="16" t="s">
        <v>96</v>
      </c>
      <c r="G29" s="12" t="s">
        <v>36</v>
      </c>
      <c r="H29" s="42">
        <v>44855</v>
      </c>
      <c r="I29" s="12" t="s">
        <v>5</v>
      </c>
      <c r="J29" s="14">
        <v>44855</v>
      </c>
      <c r="K29" s="12">
        <v>1</v>
      </c>
      <c r="L29" s="4" t="s">
        <v>38</v>
      </c>
    </row>
    <row r="30" spans="2:12" s="6" customFormat="1" x14ac:dyDescent="0.25">
      <c r="B30" s="15">
        <v>25</v>
      </c>
      <c r="C30" s="13" t="s">
        <v>106</v>
      </c>
      <c r="D30" s="50" t="s">
        <v>37</v>
      </c>
      <c r="E30" s="12"/>
      <c r="F30" s="16"/>
      <c r="G30" s="12" t="s">
        <v>41</v>
      </c>
      <c r="H30" s="42" t="s">
        <v>107</v>
      </c>
      <c r="I30" s="12" t="s">
        <v>8</v>
      </c>
      <c r="J30" s="14">
        <v>44862</v>
      </c>
      <c r="K30" s="12">
        <v>3</v>
      </c>
      <c r="L30" s="4" t="s">
        <v>116</v>
      </c>
    </row>
    <row r="31" spans="2:12" s="6" customFormat="1" ht="33" x14ac:dyDescent="0.25">
      <c r="B31" s="15">
        <v>26</v>
      </c>
      <c r="C31" s="13" t="s">
        <v>104</v>
      </c>
      <c r="D31" s="50" t="s">
        <v>37</v>
      </c>
      <c r="E31" s="12"/>
      <c r="F31" s="16" t="s">
        <v>53</v>
      </c>
      <c r="G31" s="12" t="s">
        <v>41</v>
      </c>
      <c r="H31" s="42">
        <v>44860</v>
      </c>
      <c r="I31" s="12" t="s">
        <v>8</v>
      </c>
      <c r="J31" s="14">
        <v>44860</v>
      </c>
      <c r="K31" s="12">
        <v>1</v>
      </c>
      <c r="L31" s="4" t="s">
        <v>38</v>
      </c>
    </row>
    <row r="32" spans="2:12" s="85" customFormat="1" x14ac:dyDescent="0.25">
      <c r="B32" s="46">
        <v>27</v>
      </c>
      <c r="C32" s="65" t="s">
        <v>47</v>
      </c>
      <c r="D32" s="84" t="s">
        <v>37</v>
      </c>
      <c r="E32" s="45"/>
      <c r="F32" s="53" t="s">
        <v>48</v>
      </c>
      <c r="G32" s="45" t="s">
        <v>109</v>
      </c>
      <c r="H32" s="66">
        <v>44861</v>
      </c>
      <c r="I32" s="45" t="s">
        <v>112</v>
      </c>
      <c r="J32" s="76">
        <v>44882</v>
      </c>
      <c r="K32" s="45">
        <v>15</v>
      </c>
      <c r="L32" s="35" t="s">
        <v>38</v>
      </c>
    </row>
    <row r="33" spans="2:12" s="6" customFormat="1" ht="33" x14ac:dyDescent="0.25">
      <c r="B33" s="15">
        <v>28</v>
      </c>
      <c r="C33" s="13" t="s">
        <v>105</v>
      </c>
      <c r="D33" s="50" t="s">
        <v>37</v>
      </c>
      <c r="E33" s="12"/>
      <c r="F33" s="16" t="s">
        <v>111</v>
      </c>
      <c r="G33" s="12" t="s">
        <v>110</v>
      </c>
      <c r="H33" s="42">
        <v>44861</v>
      </c>
      <c r="I33" s="12" t="s">
        <v>7</v>
      </c>
      <c r="J33" s="14">
        <v>44866</v>
      </c>
      <c r="K33" s="12">
        <v>1</v>
      </c>
      <c r="L33" s="4" t="s">
        <v>52</v>
      </c>
    </row>
    <row r="34" spans="2:12" s="6" customFormat="1" ht="49.5" x14ac:dyDescent="0.25">
      <c r="B34" s="15">
        <v>29</v>
      </c>
      <c r="C34" s="13" t="s">
        <v>121</v>
      </c>
      <c r="D34" s="50" t="s">
        <v>37</v>
      </c>
      <c r="E34" s="12"/>
      <c r="F34" s="16" t="s">
        <v>120</v>
      </c>
      <c r="G34" s="12" t="s">
        <v>122</v>
      </c>
      <c r="H34" s="42">
        <v>44865</v>
      </c>
      <c r="I34" s="12" t="s">
        <v>8</v>
      </c>
      <c r="J34" s="14">
        <v>44882</v>
      </c>
      <c r="K34" s="12">
        <v>13</v>
      </c>
      <c r="L34" s="4" t="s">
        <v>50</v>
      </c>
    </row>
    <row r="35" spans="2:12" s="6" customFormat="1" x14ac:dyDescent="0.25">
      <c r="B35" s="15">
        <v>30</v>
      </c>
      <c r="C35" s="13" t="s">
        <v>108</v>
      </c>
      <c r="D35" s="50" t="s">
        <v>37</v>
      </c>
      <c r="E35" s="12"/>
      <c r="F35" s="16" t="s">
        <v>37</v>
      </c>
      <c r="G35" s="12" t="s">
        <v>41</v>
      </c>
      <c r="H35" s="42">
        <v>44865</v>
      </c>
      <c r="I35" s="12" t="s">
        <v>8</v>
      </c>
      <c r="J35" s="14">
        <v>44837</v>
      </c>
      <c r="K35" s="12">
        <v>4</v>
      </c>
      <c r="L35" s="4" t="s">
        <v>90</v>
      </c>
    </row>
    <row r="36" spans="2:12" x14ac:dyDescent="0.25">
      <c r="B36" s="40"/>
      <c r="C36" s="71"/>
      <c r="D36" s="72"/>
      <c r="E36" s="34"/>
      <c r="F36" s="57"/>
      <c r="G36" s="34"/>
      <c r="H36" s="59"/>
      <c r="I36" s="34"/>
      <c r="J36" s="73"/>
      <c r="K36" s="34">
        <f>AVERAGE(K6:K35)</f>
        <v>3.7241379310344827</v>
      </c>
      <c r="L36" s="74"/>
    </row>
    <row r="37" spans="2:12" x14ac:dyDescent="0.25">
      <c r="B37" s="40"/>
      <c r="C37" s="71"/>
      <c r="D37" s="72"/>
      <c r="E37" s="34"/>
      <c r="F37" s="57"/>
      <c r="G37" s="34"/>
      <c r="H37" s="59"/>
      <c r="I37" s="34"/>
      <c r="J37" s="73"/>
      <c r="K37" s="34"/>
      <c r="L37" s="74"/>
    </row>
    <row r="38" spans="2:12" ht="31.5" x14ac:dyDescent="0.25">
      <c r="B38" s="40"/>
      <c r="E38" s="34"/>
      <c r="F38" s="57"/>
      <c r="I38" s="31" t="s">
        <v>17</v>
      </c>
      <c r="J38" s="23" t="s">
        <v>25</v>
      </c>
      <c r="K38" s="23" t="s">
        <v>29</v>
      </c>
      <c r="L38" s="23" t="s">
        <v>27</v>
      </c>
    </row>
    <row r="39" spans="2:12" x14ac:dyDescent="0.25">
      <c r="C39" s="21" t="s">
        <v>23</v>
      </c>
      <c r="D39" s="22" t="s">
        <v>25</v>
      </c>
      <c r="E39" s="22" t="s">
        <v>26</v>
      </c>
      <c r="F39" s="23" t="s">
        <v>27</v>
      </c>
      <c r="I39" s="88" t="s">
        <v>5</v>
      </c>
      <c r="J39" s="26">
        <v>0</v>
      </c>
      <c r="K39" s="26">
        <v>9</v>
      </c>
      <c r="L39" s="25">
        <f>+J39+K39</f>
        <v>9</v>
      </c>
    </row>
    <row r="40" spans="2:12" x14ac:dyDescent="0.25">
      <c r="C40" s="24" t="s">
        <v>14</v>
      </c>
      <c r="D40" s="26">
        <v>0</v>
      </c>
      <c r="E40" s="26">
        <v>2</v>
      </c>
      <c r="F40" s="25">
        <f>+D40+E40</f>
        <v>2</v>
      </c>
      <c r="I40" s="37" t="s">
        <v>8</v>
      </c>
      <c r="J40" s="33">
        <v>0</v>
      </c>
      <c r="K40" s="26">
        <v>6</v>
      </c>
      <c r="L40" s="25">
        <f t="shared" ref="L40:L47" si="0">+J40+K40</f>
        <v>6</v>
      </c>
    </row>
    <row r="41" spans="2:12" x14ac:dyDescent="0.25">
      <c r="C41" s="20" t="s">
        <v>32</v>
      </c>
      <c r="D41" s="26">
        <v>0</v>
      </c>
      <c r="E41" s="26">
        <v>21</v>
      </c>
      <c r="F41" s="25">
        <f>+D41+E41</f>
        <v>21</v>
      </c>
      <c r="I41" s="89" t="s">
        <v>35</v>
      </c>
      <c r="J41" s="33">
        <v>0</v>
      </c>
      <c r="K41" s="26">
        <v>1</v>
      </c>
      <c r="L41" s="25">
        <f t="shared" si="0"/>
        <v>1</v>
      </c>
    </row>
    <row r="42" spans="2:12" x14ac:dyDescent="0.25">
      <c r="C42" s="24" t="s">
        <v>11</v>
      </c>
      <c r="D42" s="26">
        <v>0</v>
      </c>
      <c r="E42" s="26">
        <v>3</v>
      </c>
      <c r="F42" s="25">
        <f>+D42+E42</f>
        <v>3</v>
      </c>
      <c r="I42" s="37" t="s">
        <v>22</v>
      </c>
      <c r="J42" s="33">
        <v>0</v>
      </c>
      <c r="K42" s="26">
        <v>3</v>
      </c>
      <c r="L42" s="25">
        <f t="shared" si="0"/>
        <v>3</v>
      </c>
    </row>
    <row r="43" spans="2:12" x14ac:dyDescent="0.25">
      <c r="C43" s="20">
        <v>311</v>
      </c>
      <c r="D43" s="26">
        <v>0</v>
      </c>
      <c r="E43" s="26">
        <v>4</v>
      </c>
      <c r="F43" s="25">
        <f t="shared" ref="F43:F44" si="1">+D41+E43</f>
        <v>4</v>
      </c>
      <c r="I43" s="37" t="s">
        <v>7</v>
      </c>
      <c r="J43" s="33">
        <v>0</v>
      </c>
      <c r="K43" s="26">
        <v>2</v>
      </c>
      <c r="L43" s="25">
        <f t="shared" si="0"/>
        <v>2</v>
      </c>
    </row>
    <row r="44" spans="2:12" x14ac:dyDescent="0.25">
      <c r="C44" s="87" t="s">
        <v>42</v>
      </c>
      <c r="D44" s="26">
        <v>0</v>
      </c>
      <c r="E44" s="26">
        <v>0</v>
      </c>
      <c r="F44" s="25">
        <f t="shared" si="1"/>
        <v>0</v>
      </c>
      <c r="I44" s="37" t="s">
        <v>43</v>
      </c>
      <c r="J44" s="33">
        <v>0</v>
      </c>
      <c r="K44" s="26">
        <v>1</v>
      </c>
      <c r="L44" s="25">
        <f t="shared" si="0"/>
        <v>1</v>
      </c>
    </row>
    <row r="45" spans="2:12" x14ac:dyDescent="0.25">
      <c r="C45" s="86" t="s">
        <v>27</v>
      </c>
      <c r="D45" s="41">
        <f>SUBTOTAL(9,D40:D43)</f>
        <v>0</v>
      </c>
      <c r="E45" s="41">
        <f>SUBTOTAL(9,E40:E43)</f>
        <v>30</v>
      </c>
      <c r="F45" s="41">
        <f t="shared" ref="F45" si="2">SUBTOTAL(9,F40:F43)</f>
        <v>30</v>
      </c>
      <c r="I45" s="37" t="s">
        <v>40</v>
      </c>
      <c r="J45" s="33">
        <v>0</v>
      </c>
      <c r="K45" s="26">
        <v>1</v>
      </c>
      <c r="L45" s="25">
        <f t="shared" si="0"/>
        <v>1</v>
      </c>
    </row>
    <row r="46" spans="2:12" x14ac:dyDescent="0.25">
      <c r="C46" s="48"/>
      <c r="D46" s="49"/>
      <c r="E46" s="49"/>
      <c r="F46" s="49"/>
      <c r="I46" s="37" t="s">
        <v>60</v>
      </c>
      <c r="J46" s="33">
        <v>0</v>
      </c>
      <c r="K46" s="26">
        <v>1</v>
      </c>
      <c r="L46" s="25">
        <f t="shared" si="0"/>
        <v>1</v>
      </c>
    </row>
    <row r="47" spans="2:12" x14ac:dyDescent="0.25">
      <c r="C47" s="48"/>
      <c r="D47" s="49"/>
      <c r="E47" s="49"/>
      <c r="F47" s="49"/>
      <c r="I47" s="37" t="s">
        <v>6</v>
      </c>
      <c r="J47" s="33">
        <v>0</v>
      </c>
      <c r="K47" s="26">
        <v>6</v>
      </c>
      <c r="L47" s="25">
        <f t="shared" si="0"/>
        <v>6</v>
      </c>
    </row>
    <row r="48" spans="2:12" x14ac:dyDescent="0.25">
      <c r="I48" s="10" t="s">
        <v>27</v>
      </c>
      <c r="J48" s="27">
        <f>SUM(J39:J47)</f>
        <v>0</v>
      </c>
      <c r="K48" s="27">
        <f>SUM(K39:K47)</f>
        <v>30</v>
      </c>
      <c r="L48" s="27">
        <f>SUM(L39:L47)</f>
        <v>30</v>
      </c>
    </row>
  </sheetData>
  <autoFilter ref="C5:L36" xr:uid="{00000000-0009-0000-0000-00000C000000}"/>
  <mergeCells count="3">
    <mergeCell ref="B1:L1"/>
    <mergeCell ref="B2:L2"/>
    <mergeCell ref="B3:L3"/>
  </mergeCells>
  <phoneticPr fontId="22" type="noConversion"/>
  <hyperlinks>
    <hyperlink ref="F6" r:id="rId1" xr:uid="{00000000-0004-0000-0C00-000000000000}"/>
    <hyperlink ref="F7" r:id="rId2" xr:uid="{00000000-0004-0000-0C00-000001000000}"/>
    <hyperlink ref="F10" r:id="rId3" xr:uid="{00000000-0004-0000-0C00-000002000000}"/>
    <hyperlink ref="F8" r:id="rId4" xr:uid="{00000000-0004-0000-0C00-000003000000}"/>
    <hyperlink ref="F21" r:id="rId5" xr:uid="{00000000-0004-0000-0C00-000004000000}"/>
    <hyperlink ref="F27" r:id="rId6" xr:uid="{00000000-0004-0000-0C00-000005000000}"/>
    <hyperlink ref="F9" r:id="rId7" xr:uid="{00000000-0004-0000-0C00-000006000000}"/>
    <hyperlink ref="F15" r:id="rId8" xr:uid="{00000000-0004-0000-0C00-000007000000}"/>
    <hyperlink ref="F16" r:id="rId9" xr:uid="{00000000-0004-0000-0C00-000008000000}"/>
    <hyperlink ref="F17" r:id="rId10" xr:uid="{00000000-0004-0000-0C00-000009000000}"/>
    <hyperlink ref="F18" r:id="rId11" xr:uid="{00000000-0004-0000-0C00-00000A000000}"/>
    <hyperlink ref="F20" r:id="rId12" xr:uid="{00000000-0004-0000-0C00-00000B000000}"/>
    <hyperlink ref="F29" r:id="rId13" xr:uid="{00000000-0004-0000-0C00-00000C000000}"/>
    <hyperlink ref="F31" r:id="rId14" xr:uid="{00000000-0004-0000-0C00-00000D000000}"/>
    <hyperlink ref="F32" r:id="rId15" xr:uid="{00000000-0004-0000-0C00-00000E000000}"/>
    <hyperlink ref="F13" r:id="rId16" xr:uid="{00000000-0004-0000-0C00-00000F000000}"/>
    <hyperlink ref="F11" r:id="rId17" xr:uid="{00000000-0004-0000-0C00-000010000000}"/>
    <hyperlink ref="F14" r:id="rId18" xr:uid="{00000000-0004-0000-0C00-000011000000}"/>
    <hyperlink ref="F33" r:id="rId19" xr:uid="{00000000-0004-0000-0C00-000012000000}"/>
    <hyperlink ref="F22" r:id="rId20" xr:uid="{00000000-0004-0000-0C00-000013000000}"/>
    <hyperlink ref="F23" r:id="rId21" xr:uid="{00000000-0004-0000-0C00-000014000000}"/>
    <hyperlink ref="F24" r:id="rId22" xr:uid="{00000000-0004-0000-0C00-000015000000}"/>
    <hyperlink ref="F25" r:id="rId23" xr:uid="{00000000-0004-0000-0C00-000016000000}"/>
    <hyperlink ref="F26" r:id="rId24" xr:uid="{00000000-0004-0000-0C00-000017000000}"/>
    <hyperlink ref="F28" r:id="rId25" xr:uid="{00000000-0004-0000-0C00-000018000000}"/>
    <hyperlink ref="F12" r:id="rId26" xr:uid="{00000000-0004-0000-0C00-000019000000}"/>
    <hyperlink ref="F34" r:id="rId27" xr:uid="{00000000-0004-0000-0C00-00001A000000}"/>
  </hyperlinks>
  <pageMargins left="0.23622047244094491" right="0.23622047244094491" top="0.74803149606299213" bottom="0.74803149606299213" header="0.31496062992125984" footer="0.31496062992125984"/>
  <pageSetup paperSize="9" scale="50" orientation="landscape" r:id="rId28"/>
  <legacy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3"/>
  <sheetViews>
    <sheetView topLeftCell="A11" zoomScale="96" zoomScaleNormal="96" workbookViewId="0">
      <selection activeCell="I8" sqref="I8"/>
    </sheetView>
  </sheetViews>
  <sheetFormatPr baseColWidth="10" defaultColWidth="11.42578125" defaultRowHeight="16.5" x14ac:dyDescent="0.25"/>
  <cols>
    <col min="2" max="2" width="3.28515625" bestFit="1" customWidth="1"/>
    <col min="3" max="3" width="25.42578125" style="5" customWidth="1"/>
    <col min="4" max="4" width="9.7109375" style="1" customWidth="1"/>
    <col min="5" max="5" width="13.5703125" style="1" customWidth="1"/>
    <col min="6" max="6" width="35.140625" style="1" customWidth="1"/>
    <col min="7" max="7" width="15.140625" style="1" customWidth="1"/>
    <col min="8" max="8" width="10" style="1" bestFit="1" customWidth="1"/>
    <col min="9" max="9" width="19" style="1" customWidth="1"/>
    <col min="10" max="10" width="12.42578125" style="1" customWidth="1"/>
    <col min="11" max="11" width="11.7109375" style="1" bestFit="1" customWidth="1"/>
    <col min="12" max="12" width="12.42578125" customWidth="1"/>
  </cols>
  <sheetData>
    <row r="1" spans="2:13" ht="23.25" x14ac:dyDescent="0.25">
      <c r="B1" s="101" t="s">
        <v>18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3" x14ac:dyDescent="0.25">
      <c r="B2" s="102" t="s">
        <v>19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3" ht="15" x14ac:dyDescent="0.25">
      <c r="B3" s="103">
        <v>44866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3" ht="14.25" customHeight="1" thickBot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3" s="6" customFormat="1" ht="54" customHeight="1" x14ac:dyDescent="0.25">
      <c r="B5" s="11" t="s">
        <v>15</v>
      </c>
      <c r="C5" s="17" t="s">
        <v>3</v>
      </c>
      <c r="D5" s="17" t="s">
        <v>20</v>
      </c>
      <c r="E5" s="17" t="s">
        <v>16</v>
      </c>
      <c r="F5" s="17" t="s">
        <v>4</v>
      </c>
      <c r="G5" s="17" t="s">
        <v>13</v>
      </c>
      <c r="H5" s="17" t="s">
        <v>0</v>
      </c>
      <c r="I5" s="17" t="s">
        <v>17</v>
      </c>
      <c r="J5" s="17" t="s">
        <v>1</v>
      </c>
      <c r="K5" s="17" t="s">
        <v>2</v>
      </c>
      <c r="L5" s="10" t="s">
        <v>21</v>
      </c>
    </row>
    <row r="6" spans="2:13" s="6" customFormat="1" ht="54" customHeight="1" x14ac:dyDescent="0.25">
      <c r="B6" s="13">
        <v>1</v>
      </c>
      <c r="C6" s="12" t="s">
        <v>142</v>
      </c>
      <c r="D6" s="12"/>
      <c r="E6" s="16"/>
      <c r="F6" s="12" t="s">
        <v>37</v>
      </c>
      <c r="G6" s="12" t="s">
        <v>41</v>
      </c>
      <c r="H6" s="14">
        <v>44868</v>
      </c>
      <c r="I6" s="14" t="s">
        <v>8</v>
      </c>
      <c r="J6" s="14">
        <v>44872</v>
      </c>
      <c r="K6" s="4">
        <v>2</v>
      </c>
      <c r="L6" s="13" t="s">
        <v>143</v>
      </c>
    </row>
    <row r="7" spans="2:13" s="6" customFormat="1" ht="33" x14ac:dyDescent="0.25">
      <c r="B7" s="46">
        <v>2</v>
      </c>
      <c r="C7" s="13" t="s">
        <v>123</v>
      </c>
      <c r="D7" s="12"/>
      <c r="E7" s="12" t="s">
        <v>37</v>
      </c>
      <c r="F7" s="16" t="s">
        <v>119</v>
      </c>
      <c r="G7" s="12" t="s">
        <v>36</v>
      </c>
      <c r="H7" s="42">
        <v>44874</v>
      </c>
      <c r="I7" s="12" t="s">
        <v>9</v>
      </c>
      <c r="J7" s="14">
        <v>44881</v>
      </c>
      <c r="K7" s="12">
        <v>5</v>
      </c>
      <c r="L7" s="4" t="s">
        <v>38</v>
      </c>
    </row>
    <row r="8" spans="2:13" s="6" customFormat="1" ht="33" x14ac:dyDescent="0.25">
      <c r="B8" s="46">
        <v>3</v>
      </c>
      <c r="C8" s="13" t="s">
        <v>117</v>
      </c>
      <c r="D8" s="12"/>
      <c r="E8" s="12" t="s">
        <v>37</v>
      </c>
      <c r="F8" s="16" t="s">
        <v>118</v>
      </c>
      <c r="G8" s="12" t="s">
        <v>127</v>
      </c>
      <c r="H8" s="42">
        <v>44874</v>
      </c>
      <c r="I8" s="12" t="s">
        <v>124</v>
      </c>
      <c r="J8" s="14">
        <v>44889</v>
      </c>
      <c r="K8" s="12">
        <v>11</v>
      </c>
      <c r="L8" s="12" t="s">
        <v>38</v>
      </c>
      <c r="M8" s="58"/>
    </row>
    <row r="9" spans="2:13" s="6" customFormat="1" x14ac:dyDescent="0.25">
      <c r="B9" s="46">
        <v>4</v>
      </c>
      <c r="C9" s="13" t="s">
        <v>47</v>
      </c>
      <c r="D9" s="12"/>
      <c r="E9" s="12"/>
      <c r="F9" s="16" t="s">
        <v>48</v>
      </c>
      <c r="G9" s="12" t="s">
        <v>126</v>
      </c>
      <c r="H9" s="42">
        <v>44882</v>
      </c>
      <c r="I9" s="12" t="s">
        <v>128</v>
      </c>
      <c r="J9" s="14">
        <v>44901</v>
      </c>
      <c r="K9" s="12">
        <v>13</v>
      </c>
      <c r="L9" s="4" t="s">
        <v>39</v>
      </c>
    </row>
    <row r="10" spans="2:13" s="6" customFormat="1" ht="33" x14ac:dyDescent="0.25">
      <c r="B10" s="46">
        <v>5</v>
      </c>
      <c r="C10" s="13" t="s">
        <v>129</v>
      </c>
      <c r="D10" s="12"/>
      <c r="E10" s="12" t="s">
        <v>37</v>
      </c>
      <c r="F10" s="16" t="s">
        <v>144</v>
      </c>
      <c r="G10" s="12" t="s">
        <v>130</v>
      </c>
      <c r="H10" s="42">
        <v>44882</v>
      </c>
      <c r="I10" s="12" t="s">
        <v>40</v>
      </c>
      <c r="J10" s="14">
        <v>44902</v>
      </c>
      <c r="K10" s="12">
        <v>14</v>
      </c>
      <c r="L10" s="4" t="s">
        <v>39</v>
      </c>
    </row>
    <row r="11" spans="2:13" s="6" customFormat="1" ht="33" x14ac:dyDescent="0.25">
      <c r="B11" s="46">
        <v>6</v>
      </c>
      <c r="C11" s="13" t="s">
        <v>117</v>
      </c>
      <c r="D11" s="12"/>
      <c r="E11" s="12" t="s">
        <v>37</v>
      </c>
      <c r="F11" s="16" t="s">
        <v>118</v>
      </c>
      <c r="G11" s="12" t="s">
        <v>131</v>
      </c>
      <c r="H11" s="42">
        <v>44889</v>
      </c>
      <c r="I11" s="12" t="s">
        <v>134</v>
      </c>
      <c r="J11" s="76">
        <v>44911</v>
      </c>
      <c r="K11" s="12">
        <v>16</v>
      </c>
      <c r="L11" s="76" t="s">
        <v>38</v>
      </c>
    </row>
    <row r="12" spans="2:13" s="6" customFormat="1" x14ac:dyDescent="0.25">
      <c r="B12" s="46">
        <v>7</v>
      </c>
      <c r="C12" s="13" t="s">
        <v>132</v>
      </c>
      <c r="D12" s="12"/>
      <c r="E12" s="12" t="s">
        <v>37</v>
      </c>
      <c r="F12" s="16" t="s">
        <v>133</v>
      </c>
      <c r="G12" s="12" t="s">
        <v>41</v>
      </c>
      <c r="H12" s="42">
        <v>44893</v>
      </c>
      <c r="I12" s="12" t="s">
        <v>43</v>
      </c>
      <c r="J12" s="14">
        <v>44894</v>
      </c>
      <c r="K12" s="12">
        <v>1</v>
      </c>
      <c r="L12" s="4" t="s">
        <v>90</v>
      </c>
    </row>
    <row r="13" spans="2:13" s="6" customFormat="1" x14ac:dyDescent="0.25">
      <c r="B13" s="56"/>
      <c r="C13" s="71"/>
      <c r="D13" s="34"/>
      <c r="E13" s="34"/>
      <c r="F13" s="57"/>
      <c r="G13" s="34"/>
      <c r="H13" s="59"/>
      <c r="I13" s="34"/>
      <c r="J13" s="73"/>
      <c r="K13" s="34">
        <f>AVERAGE(K7:K12)</f>
        <v>10</v>
      </c>
      <c r="L13" s="58"/>
    </row>
    <row r="14" spans="2:13" s="6" customFormat="1" x14ac:dyDescent="0.25">
      <c r="B14" s="56"/>
      <c r="C14" s="71"/>
      <c r="D14" s="34"/>
      <c r="E14" s="34"/>
      <c r="F14" s="57"/>
      <c r="G14" s="34"/>
      <c r="H14" s="59"/>
      <c r="I14" s="34"/>
      <c r="J14" s="73"/>
      <c r="K14" s="34"/>
      <c r="L14" s="58"/>
    </row>
    <row r="15" spans="2:13" ht="30" customHeight="1" x14ac:dyDescent="0.25">
      <c r="C15" s="21" t="s">
        <v>23</v>
      </c>
      <c r="D15" s="22" t="s">
        <v>25</v>
      </c>
      <c r="E15" s="22" t="s">
        <v>26</v>
      </c>
      <c r="F15" s="23" t="s">
        <v>27</v>
      </c>
      <c r="I15" s="31" t="s">
        <v>17</v>
      </c>
      <c r="J15" s="23" t="s">
        <v>25</v>
      </c>
      <c r="K15" s="44" t="s">
        <v>29</v>
      </c>
      <c r="L15" s="23" t="s">
        <v>27</v>
      </c>
    </row>
    <row r="16" spans="2:13" x14ac:dyDescent="0.25">
      <c r="C16" s="24" t="s">
        <v>14</v>
      </c>
      <c r="D16" s="26">
        <v>0</v>
      </c>
      <c r="E16" s="26">
        <v>0</v>
      </c>
      <c r="F16" s="25">
        <f>+D16+E16</f>
        <v>0</v>
      </c>
      <c r="I16" s="47" t="s">
        <v>40</v>
      </c>
      <c r="J16" s="26">
        <v>0</v>
      </c>
      <c r="K16" s="26">
        <v>1</v>
      </c>
      <c r="L16" s="25">
        <f>+J16+K16</f>
        <v>1</v>
      </c>
    </row>
    <row r="17" spans="1:12" x14ac:dyDescent="0.25">
      <c r="C17" s="24" t="s">
        <v>32</v>
      </c>
      <c r="D17" s="26">
        <v>0</v>
      </c>
      <c r="E17" s="26">
        <v>2</v>
      </c>
      <c r="F17" s="25">
        <f t="shared" ref="F17:F20" si="0">+D17+E17</f>
        <v>2</v>
      </c>
      <c r="I17" s="32" t="s">
        <v>128</v>
      </c>
      <c r="J17" s="33">
        <v>0</v>
      </c>
      <c r="K17" s="26">
        <v>1</v>
      </c>
      <c r="L17" s="25">
        <f t="shared" ref="L17:L22" si="1">+J17+K17</f>
        <v>1</v>
      </c>
    </row>
    <row r="18" spans="1:12" x14ac:dyDescent="0.25">
      <c r="C18" s="24" t="s">
        <v>11</v>
      </c>
      <c r="D18" s="26">
        <v>0</v>
      </c>
      <c r="E18" s="26">
        <v>3</v>
      </c>
      <c r="F18" s="25">
        <f t="shared" si="0"/>
        <v>3</v>
      </c>
      <c r="I18" s="32" t="s">
        <v>135</v>
      </c>
      <c r="J18" s="33">
        <v>0</v>
      </c>
      <c r="K18" s="26">
        <v>2</v>
      </c>
      <c r="L18" s="25">
        <f t="shared" si="1"/>
        <v>2</v>
      </c>
    </row>
    <row r="19" spans="1:12" x14ac:dyDescent="0.25">
      <c r="C19" s="24">
        <v>311</v>
      </c>
      <c r="D19" s="26">
        <v>0</v>
      </c>
      <c r="E19" s="26">
        <v>2</v>
      </c>
      <c r="F19" s="25">
        <f t="shared" si="0"/>
        <v>2</v>
      </c>
      <c r="I19" s="32" t="s">
        <v>6</v>
      </c>
      <c r="J19" s="33">
        <v>0</v>
      </c>
      <c r="K19" s="26">
        <v>1</v>
      </c>
      <c r="L19" s="25">
        <f t="shared" si="1"/>
        <v>1</v>
      </c>
    </row>
    <row r="20" spans="1:12" x14ac:dyDescent="0.25">
      <c r="C20" s="24" t="s">
        <v>42</v>
      </c>
      <c r="D20" s="26">
        <v>0</v>
      </c>
      <c r="E20" s="26">
        <v>0</v>
      </c>
      <c r="F20" s="25">
        <f t="shared" si="0"/>
        <v>0</v>
      </c>
      <c r="I20" s="32" t="s">
        <v>12</v>
      </c>
      <c r="J20" s="33">
        <v>0</v>
      </c>
      <c r="K20" s="26">
        <v>1</v>
      </c>
      <c r="L20" s="25">
        <f t="shared" si="1"/>
        <v>1</v>
      </c>
    </row>
    <row r="21" spans="1:12" x14ac:dyDescent="0.25">
      <c r="C21" s="19" t="s">
        <v>27</v>
      </c>
      <c r="D21" s="27">
        <f>SUBTOTAL(9,D16:D20)</f>
        <v>0</v>
      </c>
      <c r="E21" s="27">
        <f>SUBTOTAL(9,E16:E20)</f>
        <v>7</v>
      </c>
      <c r="F21" s="27">
        <f>SUBTOTAL(9,F16:F20)</f>
        <v>7</v>
      </c>
      <c r="I21" s="32" t="s">
        <v>43</v>
      </c>
      <c r="J21" s="33">
        <v>0</v>
      </c>
      <c r="K21" s="26">
        <v>1</v>
      </c>
      <c r="L21" s="25">
        <f t="shared" si="1"/>
        <v>1</v>
      </c>
    </row>
    <row r="22" spans="1:12" x14ac:dyDescent="0.25">
      <c r="A22" t="s">
        <v>155</v>
      </c>
      <c r="I22" s="32" t="s">
        <v>9</v>
      </c>
      <c r="J22" s="33">
        <v>0</v>
      </c>
      <c r="K22" s="26">
        <v>2</v>
      </c>
      <c r="L22" s="25">
        <f t="shared" si="1"/>
        <v>2</v>
      </c>
    </row>
    <row r="23" spans="1:12" x14ac:dyDescent="0.25">
      <c r="I23" s="10" t="s">
        <v>27</v>
      </c>
      <c r="J23" s="27">
        <f>SUM(J16:J20)</f>
        <v>0</v>
      </c>
      <c r="K23" s="27">
        <f>SUM(K16:K22)</f>
        <v>9</v>
      </c>
      <c r="L23" s="27">
        <f>SUM(L16:L22)</f>
        <v>9</v>
      </c>
    </row>
  </sheetData>
  <mergeCells count="3">
    <mergeCell ref="B1:L1"/>
    <mergeCell ref="B2:L2"/>
    <mergeCell ref="B3:L3"/>
  </mergeCells>
  <hyperlinks>
    <hyperlink ref="F7" r:id="rId1" xr:uid="{00000000-0004-0000-0D00-000000000000}"/>
    <hyperlink ref="F9" r:id="rId2" xr:uid="{00000000-0004-0000-0D00-000001000000}"/>
    <hyperlink ref="F11" r:id="rId3" xr:uid="{00000000-0004-0000-0D00-000002000000}"/>
    <hyperlink ref="F12" r:id="rId4" xr:uid="{00000000-0004-0000-0D00-000003000000}"/>
    <hyperlink ref="F10" r:id="rId5" xr:uid="{00000000-0004-0000-0D00-000004000000}"/>
  </hyperlinks>
  <pageMargins left="0.23622047244094491" right="0.23622047244094491" top="0.74803149606299213" bottom="0.74803149606299213" header="0.31496062992125984" footer="0.31496062992125984"/>
  <pageSetup paperSize="9" scale="75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view="pageBreakPreview" zoomScale="93" zoomScaleNormal="81" zoomScaleSheetLayoutView="93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21" sqref="A21"/>
    </sheetView>
  </sheetViews>
  <sheetFormatPr baseColWidth="10" defaultColWidth="11.42578125" defaultRowHeight="16.5" x14ac:dyDescent="0.25"/>
  <cols>
    <col min="1" max="1" width="3.28515625" bestFit="1" customWidth="1"/>
    <col min="2" max="2" width="26.140625" style="5" bestFit="1" customWidth="1"/>
    <col min="3" max="3" width="9.85546875" style="1" customWidth="1"/>
    <col min="4" max="4" width="11.7109375" style="1" customWidth="1"/>
    <col min="5" max="5" width="41.42578125" style="1" bestFit="1" customWidth="1"/>
    <col min="6" max="6" width="16.28515625" style="1" bestFit="1" customWidth="1"/>
    <col min="7" max="7" width="12.85546875" style="1" customWidth="1"/>
    <col min="8" max="8" width="19.85546875" style="1" customWidth="1"/>
    <col min="9" max="9" width="15.7109375" style="1" customWidth="1"/>
    <col min="10" max="10" width="15.42578125" style="1" bestFit="1" customWidth="1"/>
    <col min="11" max="11" width="15.28515625" customWidth="1"/>
  </cols>
  <sheetData>
    <row r="1" spans="1:11" ht="23.25" x14ac:dyDescent="0.2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x14ac:dyDescent="0.25">
      <c r="A2" s="102" t="s">
        <v>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 x14ac:dyDescent="0.25">
      <c r="A3" s="105" t="s">
        <v>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9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6" customFormat="1" ht="63" customHeight="1" x14ac:dyDescent="0.25">
      <c r="A5" s="9" t="s">
        <v>15</v>
      </c>
      <c r="B5" s="10" t="s">
        <v>3</v>
      </c>
      <c r="C5" s="10" t="s">
        <v>20</v>
      </c>
      <c r="D5" s="10" t="s">
        <v>16</v>
      </c>
      <c r="E5" s="10" t="s">
        <v>4</v>
      </c>
      <c r="F5" s="10" t="s">
        <v>13</v>
      </c>
      <c r="G5" s="10" t="s">
        <v>0</v>
      </c>
      <c r="H5" s="10" t="s">
        <v>17</v>
      </c>
      <c r="I5" s="10" t="s">
        <v>1</v>
      </c>
      <c r="J5" s="10" t="s">
        <v>2</v>
      </c>
      <c r="K5" s="10" t="s">
        <v>21</v>
      </c>
    </row>
    <row r="6" spans="1:11" s="8" customFormat="1" ht="33" x14ac:dyDescent="0.25">
      <c r="A6" s="15">
        <v>1</v>
      </c>
      <c r="B6" s="13" t="s">
        <v>136</v>
      </c>
      <c r="C6" s="12"/>
      <c r="D6" s="12"/>
      <c r="E6" s="16" t="s">
        <v>137</v>
      </c>
      <c r="F6" s="4" t="s">
        <v>49</v>
      </c>
      <c r="G6" s="42">
        <v>44900</v>
      </c>
      <c r="H6" s="2" t="s">
        <v>138</v>
      </c>
      <c r="I6" s="42">
        <v>44904</v>
      </c>
      <c r="J6" s="12">
        <v>4</v>
      </c>
      <c r="K6" s="4" t="s">
        <v>38</v>
      </c>
    </row>
    <row r="7" spans="1:11" s="8" customFormat="1" ht="33" x14ac:dyDescent="0.25">
      <c r="A7" s="15">
        <v>2</v>
      </c>
      <c r="B7" s="13" t="s">
        <v>148</v>
      </c>
      <c r="C7" s="12"/>
      <c r="D7" s="12"/>
      <c r="E7" s="16" t="s">
        <v>139</v>
      </c>
      <c r="F7" s="4" t="s">
        <v>140</v>
      </c>
      <c r="G7" s="42">
        <v>44902</v>
      </c>
      <c r="H7" s="12" t="s">
        <v>145</v>
      </c>
      <c r="I7" s="42">
        <v>44902</v>
      </c>
      <c r="J7" s="12">
        <v>1</v>
      </c>
      <c r="K7" s="4" t="s">
        <v>141</v>
      </c>
    </row>
    <row r="8" spans="1:11" s="8" customFormat="1" ht="22.5" customHeight="1" x14ac:dyDescent="0.25">
      <c r="A8" s="15">
        <v>3</v>
      </c>
      <c r="B8" s="13" t="s">
        <v>146</v>
      </c>
      <c r="C8" s="12"/>
      <c r="D8" s="12"/>
      <c r="E8" s="16" t="s">
        <v>158</v>
      </c>
      <c r="F8" s="4" t="s">
        <v>49</v>
      </c>
      <c r="G8" s="42">
        <v>44904</v>
      </c>
      <c r="H8" s="12" t="s">
        <v>145</v>
      </c>
      <c r="I8" s="42">
        <v>44914</v>
      </c>
      <c r="J8" s="12">
        <v>1</v>
      </c>
      <c r="K8" s="4" t="s">
        <v>38</v>
      </c>
    </row>
    <row r="9" spans="1:11" s="8" customFormat="1" x14ac:dyDescent="0.25">
      <c r="A9" s="15">
        <v>4</v>
      </c>
      <c r="B9" s="13" t="s">
        <v>147</v>
      </c>
      <c r="C9" s="12"/>
      <c r="D9" s="12"/>
      <c r="E9" s="16" t="s">
        <v>159</v>
      </c>
      <c r="F9" s="4" t="s">
        <v>49</v>
      </c>
      <c r="G9" s="42">
        <v>44908</v>
      </c>
      <c r="H9" s="2" t="s">
        <v>138</v>
      </c>
      <c r="I9" s="42">
        <v>44914</v>
      </c>
      <c r="J9" s="12">
        <v>4</v>
      </c>
      <c r="K9" s="4" t="s">
        <v>38</v>
      </c>
    </row>
    <row r="10" spans="1:11" s="8" customFormat="1" x14ac:dyDescent="0.25">
      <c r="A10" s="15">
        <v>5</v>
      </c>
      <c r="B10" s="13" t="s">
        <v>149</v>
      </c>
      <c r="C10" s="12"/>
      <c r="D10" s="12"/>
      <c r="E10" s="16" t="s">
        <v>160</v>
      </c>
      <c r="F10" s="4" t="s">
        <v>150</v>
      </c>
      <c r="G10" s="42">
        <v>44911</v>
      </c>
      <c r="H10" s="2" t="s">
        <v>156</v>
      </c>
      <c r="I10" s="42">
        <v>44917</v>
      </c>
      <c r="J10" s="12">
        <v>4</v>
      </c>
      <c r="K10" s="4" t="s">
        <v>38</v>
      </c>
    </row>
    <row r="11" spans="1:11" s="8" customFormat="1" x14ac:dyDescent="0.25">
      <c r="A11" s="15">
        <v>6</v>
      </c>
      <c r="B11" s="13" t="s">
        <v>162</v>
      </c>
      <c r="C11" s="12"/>
      <c r="D11" s="12"/>
      <c r="E11" s="16" t="s">
        <v>164</v>
      </c>
      <c r="F11" s="90" t="s">
        <v>163</v>
      </c>
      <c r="G11" s="42">
        <v>44912</v>
      </c>
      <c r="H11" s="2" t="s">
        <v>166</v>
      </c>
      <c r="I11" s="42">
        <v>44914</v>
      </c>
      <c r="J11" s="12">
        <v>2</v>
      </c>
      <c r="K11" s="4" t="s">
        <v>38</v>
      </c>
    </row>
    <row r="12" spans="1:11" s="8" customFormat="1" x14ac:dyDescent="0.25">
      <c r="A12" s="60">
        <v>7</v>
      </c>
      <c r="B12" s="64" t="s">
        <v>151</v>
      </c>
      <c r="C12" s="61"/>
      <c r="D12" s="61"/>
      <c r="E12" s="62" t="s">
        <v>161</v>
      </c>
      <c r="F12" s="55" t="s">
        <v>152</v>
      </c>
      <c r="G12" s="63">
        <v>44912</v>
      </c>
      <c r="H12" s="54" t="s">
        <v>157</v>
      </c>
      <c r="I12" s="100" t="s">
        <v>165</v>
      </c>
      <c r="J12" s="100" t="s">
        <v>165</v>
      </c>
      <c r="K12" s="100" t="s">
        <v>165</v>
      </c>
    </row>
    <row r="13" spans="1:11" s="8" customFormat="1" x14ac:dyDescent="0.25">
      <c r="A13" s="60">
        <v>8</v>
      </c>
      <c r="B13" s="64" t="s">
        <v>153</v>
      </c>
      <c r="C13" s="61"/>
      <c r="D13" s="61"/>
      <c r="E13" s="62"/>
      <c r="F13" s="55" t="s">
        <v>154</v>
      </c>
      <c r="G13" s="63">
        <v>44914</v>
      </c>
      <c r="H13" s="52" t="s">
        <v>51</v>
      </c>
      <c r="I13" s="63">
        <v>44914</v>
      </c>
      <c r="J13" s="61">
        <v>1</v>
      </c>
      <c r="K13" s="55" t="s">
        <v>52</v>
      </c>
    </row>
    <row r="14" spans="1:11" s="8" customFormat="1" x14ac:dyDescent="0.25">
      <c r="A14" s="67">
        <v>9</v>
      </c>
      <c r="B14" s="92" t="s">
        <v>47</v>
      </c>
      <c r="C14" s="68"/>
      <c r="D14" s="68"/>
      <c r="E14" s="93" t="s">
        <v>48</v>
      </c>
      <c r="F14" s="69" t="s">
        <v>131</v>
      </c>
      <c r="G14" s="94">
        <v>44916</v>
      </c>
      <c r="H14" s="70" t="s">
        <v>145</v>
      </c>
      <c r="I14" s="94">
        <v>44916</v>
      </c>
      <c r="J14" s="68">
        <v>1</v>
      </c>
      <c r="K14" s="69" t="s">
        <v>38</v>
      </c>
    </row>
    <row r="15" spans="1:11" s="3" customFormat="1" ht="16.5" customHeight="1" x14ac:dyDescent="0.25">
      <c r="B15" s="98"/>
      <c r="C15" s="98"/>
      <c r="D15" s="98"/>
      <c r="E15" s="98"/>
      <c r="F15" s="98"/>
      <c r="G15" s="98"/>
      <c r="H15" s="98"/>
      <c r="I15" s="98"/>
      <c r="J15" s="99">
        <f>AVERAGE(J6:J14)</f>
        <v>2.25</v>
      </c>
      <c r="K15" s="98"/>
    </row>
    <row r="16" spans="1:11" ht="16.5" customHeight="1" x14ac:dyDescent="0.25">
      <c r="B16" s="95"/>
      <c r="C16" s="96"/>
      <c r="D16" s="96"/>
      <c r="E16" s="96"/>
      <c r="F16" s="96"/>
      <c r="G16" s="96"/>
      <c r="H16" s="96"/>
      <c r="I16" s="96"/>
      <c r="J16" s="96"/>
      <c r="K16" s="97"/>
    </row>
    <row r="17" spans="2:13" ht="47.25" x14ac:dyDescent="0.25">
      <c r="B17" s="21" t="s">
        <v>23</v>
      </c>
      <c r="C17" s="22" t="s">
        <v>25</v>
      </c>
      <c r="D17" s="22" t="s">
        <v>26</v>
      </c>
      <c r="E17" s="23" t="s">
        <v>27</v>
      </c>
      <c r="H17" s="31" t="s">
        <v>17</v>
      </c>
      <c r="I17" s="23" t="s">
        <v>25</v>
      </c>
      <c r="J17" s="23" t="s">
        <v>29</v>
      </c>
      <c r="K17" s="23" t="s">
        <v>27</v>
      </c>
    </row>
    <row r="18" spans="2:13" x14ac:dyDescent="0.25">
      <c r="B18" s="24" t="s">
        <v>14</v>
      </c>
      <c r="C18" s="26">
        <v>0</v>
      </c>
      <c r="D18" s="26">
        <v>0</v>
      </c>
      <c r="E18" s="26">
        <f>C18+D18</f>
        <v>0</v>
      </c>
      <c r="H18" s="32" t="s">
        <v>8</v>
      </c>
      <c r="I18" s="26">
        <v>0</v>
      </c>
      <c r="J18" s="26">
        <v>2</v>
      </c>
      <c r="K18" s="26">
        <f>I18+J18</f>
        <v>2</v>
      </c>
    </row>
    <row r="19" spans="2:13" x14ac:dyDescent="0.25">
      <c r="B19" s="24" t="s">
        <v>24</v>
      </c>
      <c r="C19" s="26">
        <v>0</v>
      </c>
      <c r="D19" s="26">
        <v>4</v>
      </c>
      <c r="E19" s="26">
        <f t="shared" ref="E19:E22" si="0">C19+D19</f>
        <v>4</v>
      </c>
      <c r="H19" s="32" t="s">
        <v>5</v>
      </c>
      <c r="I19" s="26">
        <v>0</v>
      </c>
      <c r="J19" s="26">
        <v>3</v>
      </c>
      <c r="K19" s="26">
        <f t="shared" ref="K19:K24" si="1">I19+J19</f>
        <v>3</v>
      </c>
    </row>
    <row r="20" spans="2:13" x14ac:dyDescent="0.25">
      <c r="B20" s="24" t="s">
        <v>11</v>
      </c>
      <c r="C20" s="26">
        <v>0</v>
      </c>
      <c r="D20" s="26">
        <v>4</v>
      </c>
      <c r="E20" s="26">
        <f t="shared" si="0"/>
        <v>4</v>
      </c>
      <c r="H20" s="32" t="s">
        <v>10</v>
      </c>
      <c r="I20" s="26">
        <v>0</v>
      </c>
      <c r="J20" s="26">
        <v>1</v>
      </c>
      <c r="K20" s="26">
        <f t="shared" si="1"/>
        <v>1</v>
      </c>
    </row>
    <row r="21" spans="2:13" x14ac:dyDescent="0.25">
      <c r="B21" s="24">
        <v>311</v>
      </c>
      <c r="C21" s="26">
        <v>0</v>
      </c>
      <c r="D21" s="26">
        <v>1</v>
      </c>
      <c r="E21" s="26">
        <f t="shared" si="0"/>
        <v>1</v>
      </c>
      <c r="H21" s="36" t="s">
        <v>7</v>
      </c>
      <c r="I21" s="26">
        <v>0</v>
      </c>
      <c r="J21" s="26">
        <v>1</v>
      </c>
      <c r="K21" s="26">
        <f t="shared" si="1"/>
        <v>1</v>
      </c>
    </row>
    <row r="22" spans="2:13" x14ac:dyDescent="0.25">
      <c r="B22" s="24" t="s">
        <v>42</v>
      </c>
      <c r="C22" s="26">
        <v>0</v>
      </c>
      <c r="D22" s="26">
        <v>0</v>
      </c>
      <c r="E22" s="26">
        <f t="shared" si="0"/>
        <v>0</v>
      </c>
      <c r="H22" s="36" t="s">
        <v>5</v>
      </c>
      <c r="I22" s="26">
        <v>0</v>
      </c>
      <c r="J22" s="26">
        <v>0</v>
      </c>
      <c r="K22" s="26">
        <f t="shared" si="1"/>
        <v>0</v>
      </c>
    </row>
    <row r="23" spans="2:13" x14ac:dyDescent="0.25">
      <c r="B23" s="19" t="s">
        <v>27</v>
      </c>
      <c r="C23" s="27">
        <f>SUBTOTAL(9,C18:C21)</f>
        <v>0</v>
      </c>
      <c r="D23" s="27">
        <f>SUBTOTAL(9,D18:D22)</f>
        <v>9</v>
      </c>
      <c r="E23" s="27">
        <f>SUBTOTAL(9,E18:E22)</f>
        <v>9</v>
      </c>
      <c r="H23" s="36" t="s">
        <v>9</v>
      </c>
      <c r="I23" s="26">
        <v>0</v>
      </c>
      <c r="J23" s="26">
        <v>0</v>
      </c>
      <c r="K23" s="26">
        <f t="shared" si="1"/>
        <v>0</v>
      </c>
    </row>
    <row r="24" spans="2:13" x14ac:dyDescent="0.25">
      <c r="H24" s="36" t="s">
        <v>6</v>
      </c>
      <c r="I24" s="26">
        <v>0</v>
      </c>
      <c r="J24" s="26">
        <v>1</v>
      </c>
      <c r="K24" s="26">
        <f t="shared" si="1"/>
        <v>1</v>
      </c>
    </row>
    <row r="25" spans="2:13" x14ac:dyDescent="0.25">
      <c r="H25" s="10" t="s">
        <v>27</v>
      </c>
      <c r="I25" s="27">
        <f>SUBTOTAL(9,I18:I24)</f>
        <v>0</v>
      </c>
      <c r="J25" s="27">
        <f>SUBTOTAL(9,J18:J24)</f>
        <v>8</v>
      </c>
      <c r="K25" s="27">
        <f>SUBTOTAL(9,K18:K24)</f>
        <v>8</v>
      </c>
    </row>
    <row r="30" spans="2:13" x14ac:dyDescent="0.25">
      <c r="M30">
        <v>6</v>
      </c>
    </row>
  </sheetData>
  <mergeCells count="3">
    <mergeCell ref="A1:K1"/>
    <mergeCell ref="A2:K2"/>
    <mergeCell ref="A3:K3"/>
  </mergeCells>
  <hyperlinks>
    <hyperlink ref="E6" r:id="rId1" xr:uid="{00000000-0004-0000-0E00-000000000000}"/>
    <hyperlink ref="E7" r:id="rId2" xr:uid="{00000000-0004-0000-0E00-000001000000}"/>
    <hyperlink ref="E8" r:id="rId3" xr:uid="{00000000-0004-0000-0E00-000002000000}"/>
    <hyperlink ref="E9" r:id="rId4" xr:uid="{00000000-0004-0000-0E00-000003000000}"/>
    <hyperlink ref="E10" r:id="rId5" xr:uid="{00000000-0004-0000-0E00-000004000000}"/>
    <hyperlink ref="E12" r:id="rId6" xr:uid="{00000000-0004-0000-0E00-000005000000}"/>
    <hyperlink ref="E11" r:id="rId7" xr:uid="{00000000-0004-0000-0E00-000006000000}"/>
    <hyperlink ref="E14" r:id="rId8" xr:uid="{00000000-0004-0000-0E00-000007000000}"/>
  </hyperlinks>
  <printOptions horizontalCentered="1" verticalCentered="1"/>
  <pageMargins left="0.78685039370078735" right="0.19685039370078741" top="0.74803149606299213" bottom="0.74803149606299213" header="0.31496062992125984" footer="0.31496062992125984"/>
  <pageSetup paperSize="9" scale="66" orientation="landscape" r:id="rId9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5:E31"/>
  <sheetViews>
    <sheetView tabSelected="1" view="pageBreakPreview" zoomScale="96" zoomScaleNormal="100" zoomScaleSheetLayoutView="96" workbookViewId="0">
      <selection activeCell="C22" sqref="C22"/>
    </sheetView>
  </sheetViews>
  <sheetFormatPr baseColWidth="10" defaultColWidth="11.42578125" defaultRowHeight="15" x14ac:dyDescent="0.25"/>
  <cols>
    <col min="1" max="1" width="23.7109375" customWidth="1"/>
    <col min="2" max="2" width="11.28515625" bestFit="1" customWidth="1"/>
    <col min="3" max="3" width="12" customWidth="1"/>
    <col min="4" max="4" width="9.7109375" bestFit="1" customWidth="1"/>
  </cols>
  <sheetData>
    <row r="5" spans="1:5" ht="18.75" x14ac:dyDescent="0.3">
      <c r="A5" s="106" t="s">
        <v>28</v>
      </c>
      <c r="B5" s="106"/>
      <c r="C5" s="106"/>
      <c r="D5" s="106"/>
      <c r="E5" s="28"/>
    </row>
    <row r="6" spans="1:5" ht="18.75" x14ac:dyDescent="0.3">
      <c r="A6" s="106" t="s">
        <v>46</v>
      </c>
      <c r="B6" s="106"/>
      <c r="C6" s="106"/>
      <c r="D6" s="106"/>
      <c r="E6" s="29"/>
    </row>
    <row r="7" spans="1:5" ht="18.75" x14ac:dyDescent="0.3">
      <c r="A7" s="30"/>
      <c r="B7" s="30"/>
      <c r="C7" s="30"/>
      <c r="D7" s="30"/>
      <c r="E7" s="29"/>
    </row>
    <row r="8" spans="1:5" ht="31.5" x14ac:dyDescent="0.25">
      <c r="A8" s="21" t="s">
        <v>23</v>
      </c>
      <c r="B8" s="22" t="s">
        <v>25</v>
      </c>
      <c r="C8" s="22" t="s">
        <v>26</v>
      </c>
      <c r="D8" s="23" t="s">
        <v>27</v>
      </c>
    </row>
    <row r="9" spans="1:5" ht="16.5" x14ac:dyDescent="0.25">
      <c r="A9" s="39" t="s">
        <v>31</v>
      </c>
      <c r="B9" s="25">
        <f>+'Oct. 22'!D40+'Nov. 22'!D16+'Dic. 22'!C18</f>
        <v>0</v>
      </c>
      <c r="C9" s="25">
        <f>+'Oct. 22'!E40+'Nov. 22'!E16+'Dic. 22'!D18</f>
        <v>2</v>
      </c>
      <c r="D9" s="25">
        <f>SUM(B9:C9)</f>
        <v>2</v>
      </c>
    </row>
    <row r="10" spans="1:5" ht="16.5" x14ac:dyDescent="0.25">
      <c r="A10" s="39" t="s">
        <v>33</v>
      </c>
      <c r="B10" s="25">
        <f>+'Oct. 22'!D41+'Nov. 22'!D17+'Dic. 22'!C19</f>
        <v>0</v>
      </c>
      <c r="C10" s="25">
        <f>+'Oct. 22'!E41+'Nov. 22'!E17+'Dic. 22'!D19</f>
        <v>27</v>
      </c>
      <c r="D10" s="25">
        <f t="shared" ref="D10:D13" si="0">SUM(B10:C10)</f>
        <v>27</v>
      </c>
    </row>
    <row r="11" spans="1:5" ht="16.5" x14ac:dyDescent="0.25">
      <c r="A11" s="39" t="s">
        <v>11</v>
      </c>
      <c r="B11" s="25">
        <f>+'Oct. 22'!D42+'Nov. 22'!D18+'Dic. 22'!C20</f>
        <v>0</v>
      </c>
      <c r="C11" s="25">
        <f>+'Oct. 22'!E42+'Nov. 22'!E18+'Dic. 22'!D20</f>
        <v>10</v>
      </c>
      <c r="D11" s="25">
        <f t="shared" si="0"/>
        <v>10</v>
      </c>
    </row>
    <row r="12" spans="1:5" ht="16.5" x14ac:dyDescent="0.25">
      <c r="A12" s="39" t="s">
        <v>42</v>
      </c>
      <c r="B12" s="25">
        <f>+'Oct. 22'!D43+'Nov. 22'!D19+'Dic. 22'!C21</f>
        <v>0</v>
      </c>
      <c r="C12" s="25">
        <f>+'Oct. 22'!E44+'Nov. 22'!E20+'Dic. 22'!D22</f>
        <v>0</v>
      </c>
      <c r="D12" s="25">
        <f t="shared" si="0"/>
        <v>0</v>
      </c>
    </row>
    <row r="13" spans="1:5" ht="16.5" x14ac:dyDescent="0.25">
      <c r="A13" s="39">
        <v>311</v>
      </c>
      <c r="B13" s="25">
        <f>+'Oct. 22'!D45+'Nov. 22'!D20+'Dic. 22'!C23</f>
        <v>0</v>
      </c>
      <c r="C13" s="25">
        <f>+'Oct. 22'!E43+'Nov. 22'!E19+'Dic. 22'!D21</f>
        <v>7</v>
      </c>
      <c r="D13" s="25">
        <f t="shared" si="0"/>
        <v>7</v>
      </c>
    </row>
    <row r="14" spans="1:5" ht="16.5" x14ac:dyDescent="0.25">
      <c r="A14" s="19" t="s">
        <v>27</v>
      </c>
      <c r="B14" s="27">
        <f>SUBTOTAL(9,B9:B12)</f>
        <v>0</v>
      </c>
      <c r="C14" s="27">
        <f>SUBTOTAL(9,C9:C13)</f>
        <v>46</v>
      </c>
      <c r="D14" s="27">
        <f>SUBTOTAL(9,D9:D13)</f>
        <v>46</v>
      </c>
    </row>
    <row r="16" spans="1:5" x14ac:dyDescent="0.25">
      <c r="C16" s="43"/>
    </row>
    <row r="21" spans="1:4" ht="31.5" x14ac:dyDescent="0.25">
      <c r="A21" s="31" t="s">
        <v>30</v>
      </c>
      <c r="B21" s="23" t="s">
        <v>25</v>
      </c>
      <c r="C21" s="23" t="s">
        <v>29</v>
      </c>
      <c r="D21" s="23" t="s">
        <v>27</v>
      </c>
    </row>
    <row r="22" spans="1:4" ht="16.5" x14ac:dyDescent="0.25">
      <c r="A22" s="37" t="s">
        <v>9</v>
      </c>
      <c r="B22" s="33">
        <f>+'Nov. 22'!J17</f>
        <v>0</v>
      </c>
      <c r="C22" s="33">
        <f>+'Oct. 22'!K41+'Nov. 22'!K22+'Dic. 22'!J23</f>
        <v>3</v>
      </c>
      <c r="D22" s="33">
        <f>SUM(B22:C22)</f>
        <v>3</v>
      </c>
    </row>
    <row r="23" spans="1:4" ht="16.5" x14ac:dyDescent="0.25">
      <c r="A23" s="37" t="s">
        <v>5</v>
      </c>
      <c r="B23" s="33">
        <f>+'Oct. 22'!J39+'Nov. 22'!J16+'Dic. 22'!I19</f>
        <v>0</v>
      </c>
      <c r="C23" s="33">
        <f>+'Oct. 22'!K39+'Nov. 22'!K16+'Dic. 22'!J19</f>
        <v>13</v>
      </c>
      <c r="D23" s="33">
        <f t="shared" ref="D23:D30" si="1">SUM(B23:C23)</f>
        <v>13</v>
      </c>
    </row>
    <row r="24" spans="1:4" ht="16.5" x14ac:dyDescent="0.25">
      <c r="A24" s="37" t="s">
        <v>10</v>
      </c>
      <c r="B24" s="33">
        <f>+'Oct. 22'!J42+'Nov. 22'!J18+'Dic. 22'!I20</f>
        <v>0</v>
      </c>
      <c r="C24" s="33">
        <f>+'Oct. 22'!K42+'Nov. 22'!K18+'Dic. 22'!J20</f>
        <v>6</v>
      </c>
      <c r="D24" s="33">
        <f t="shared" si="1"/>
        <v>6</v>
      </c>
    </row>
    <row r="25" spans="1:4" ht="16.5" x14ac:dyDescent="0.25">
      <c r="A25" s="38" t="s">
        <v>7</v>
      </c>
      <c r="B25" s="33">
        <f>+'Dic. 22'!I21</f>
        <v>0</v>
      </c>
      <c r="C25" s="33">
        <f>+'Oct. 22'!K43+'Dic. 22'!J21</f>
        <v>3</v>
      </c>
      <c r="D25" s="33">
        <f t="shared" si="1"/>
        <v>3</v>
      </c>
    </row>
    <row r="26" spans="1:4" ht="16.5" x14ac:dyDescent="0.25">
      <c r="A26" s="38" t="s">
        <v>6</v>
      </c>
      <c r="B26" s="26">
        <f>+'Dic. 22'!I24</f>
        <v>0</v>
      </c>
      <c r="C26" s="26">
        <f>+'Oct. 22'!K47+'Nov. 22'!K19+'Dic. 22'!I24</f>
        <v>7</v>
      </c>
      <c r="D26" s="33">
        <f t="shared" si="1"/>
        <v>7</v>
      </c>
    </row>
    <row r="27" spans="1:4" ht="16.5" x14ac:dyDescent="0.25">
      <c r="A27" s="37" t="s">
        <v>8</v>
      </c>
      <c r="B27" s="26">
        <f>+'Oct. 22'!J40+'Dic. 22'!I18</f>
        <v>0</v>
      </c>
      <c r="C27" s="26">
        <f>+'Oct. 22'!K40+'Nov. 22'!K20</f>
        <v>7</v>
      </c>
      <c r="D27" s="33">
        <f t="shared" si="1"/>
        <v>7</v>
      </c>
    </row>
    <row r="28" spans="1:4" ht="16.5" x14ac:dyDescent="0.25">
      <c r="A28" s="37" t="s">
        <v>44</v>
      </c>
      <c r="B28" s="26">
        <f>+'Oct. 22'!J41+'Dic. 22'!I19</f>
        <v>0</v>
      </c>
      <c r="C28" s="26">
        <f>+'Nov. 22'!K21+'Dic. 22'!J22</f>
        <v>1</v>
      </c>
      <c r="D28" s="33">
        <f t="shared" si="1"/>
        <v>1</v>
      </c>
    </row>
    <row r="29" spans="1:4" ht="16.5" x14ac:dyDescent="0.25">
      <c r="A29" s="37" t="s">
        <v>128</v>
      </c>
      <c r="B29" s="26">
        <f>+'Oct. 22'!J42+'Dic. 22'!I20</f>
        <v>0</v>
      </c>
      <c r="C29" s="26">
        <f>+'Nov. 22'!K17</f>
        <v>1</v>
      </c>
      <c r="D29" s="33">
        <f t="shared" si="1"/>
        <v>1</v>
      </c>
    </row>
    <row r="30" spans="1:4" ht="16.5" x14ac:dyDescent="0.25">
      <c r="A30" s="37" t="s">
        <v>40</v>
      </c>
      <c r="B30" s="26">
        <f>+'Oct. 22'!J42+'Dic. 22'!I20</f>
        <v>0</v>
      </c>
      <c r="C30" s="26">
        <f>+'Oct. 22'!K45+'Nov. 22'!K16</f>
        <v>2</v>
      </c>
      <c r="D30" s="33">
        <f t="shared" si="1"/>
        <v>2</v>
      </c>
    </row>
    <row r="31" spans="1:4" ht="16.5" x14ac:dyDescent="0.25">
      <c r="A31" s="19" t="s">
        <v>27</v>
      </c>
      <c r="B31" s="27">
        <f>SUBTOTAL(9,B22:B27)</f>
        <v>0</v>
      </c>
      <c r="C31" s="27">
        <f>SUBTOTAL(9,C22:C30)</f>
        <v>43</v>
      </c>
      <c r="D31" s="27">
        <f>SUBTOTAL(9,D22:D30)</f>
        <v>43</v>
      </c>
    </row>
  </sheetData>
  <mergeCells count="2">
    <mergeCell ref="A5:D5"/>
    <mergeCell ref="A6:D6"/>
  </mergeCells>
  <printOptions horizontalCentered="1"/>
  <pageMargins left="0.25" right="0.25" top="0.75" bottom="0.75" header="0.3" footer="0.3"/>
  <pageSetup scale="89" orientation="landscape" r:id="rId1"/>
  <colBreaks count="1" manualBreakCount="1">
    <brk id="1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Oct. 22</vt:lpstr>
      <vt:lpstr>Nov. 22</vt:lpstr>
      <vt:lpstr>Dic. 22</vt:lpstr>
      <vt:lpstr>4to. Trim.</vt:lpstr>
      <vt:lpstr>'4to. Trim.'!Área_de_impresión</vt:lpstr>
      <vt:lpstr>'Dic.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Puello</dc:creator>
  <cp:lastModifiedBy>Paula Evelyn Castillo Martinez</cp:lastModifiedBy>
  <cp:lastPrinted>2023-01-03T18:10:27Z</cp:lastPrinted>
  <dcterms:created xsi:type="dcterms:W3CDTF">2018-03-09T12:34:01Z</dcterms:created>
  <dcterms:modified xsi:type="dcterms:W3CDTF">2023-01-05T18:16:03Z</dcterms:modified>
</cp:coreProperties>
</file>