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comments5.xml" ContentType="application/vnd.openxmlformats-officedocument.spreadsheetml.comments+xml"/>
  <Override PartName="/xl/threadedComments/threadedComment2.xml" ContentType="application/vnd.ms-excel.threaded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https://siedo-my.sharepoint.com/personal/pcastillo_sie_gov_do/Documents/Escritorio/"/>
    </mc:Choice>
  </mc:AlternateContent>
  <xr:revisionPtr revIDLastSave="101" documentId="8_{3EFF7328-3F5C-478E-B2C8-D6B84A76B3CA}" xr6:coauthVersionLast="47" xr6:coauthVersionMax="47" xr10:uidLastSave="{97C42615-4FE3-46B4-8CC8-0F4AB106B065}"/>
  <bookViews>
    <workbookView xWindow="-120" yWindow="-120" windowWidth="20730" windowHeight="11160" tabRatio="805" firstSheet="4" activeTab="7" xr2:uid="{00000000-000D-0000-FFFF-FFFF00000000}"/>
  </bookViews>
  <sheets>
    <sheet name="Ene. 22" sheetId="4" state="hidden" r:id="rId1"/>
    <sheet name="Feb. 22" sheetId="5" state="hidden" r:id="rId2"/>
    <sheet name="Marzo 22" sheetId="6" state="hidden" r:id="rId3"/>
    <sheet name="1er. Trim." sheetId="14" state="hidden" r:id="rId4"/>
    <sheet name="Abr.22" sheetId="7" r:id="rId5"/>
    <sheet name="May. 22" sheetId="8" r:id="rId6"/>
    <sheet name="Jun. 22" sheetId="9" r:id="rId7"/>
    <sheet name="2do. Trim." sheetId="15" r:id="rId8"/>
  </sheets>
  <definedNames>
    <definedName name="_xlnm._FilterDatabase" localSheetId="4" hidden="1">Abr.22!$A$5:$K$11</definedName>
    <definedName name="_xlnm._FilterDatabase" localSheetId="0" hidden="1">'Ene. 22'!$A$5:$K$11</definedName>
    <definedName name="_xlnm._FilterDatabase" localSheetId="1" hidden="1">'Feb. 22'!$A$5:$K$15</definedName>
    <definedName name="_xlnm._FilterDatabase" localSheetId="6" hidden="1">'Jun. 22'!$A$5:$K$17</definedName>
    <definedName name="_xlnm._FilterDatabase" localSheetId="2" hidden="1">'Marzo 22'!$A$5:$K$15</definedName>
    <definedName name="_xlnm._FilterDatabase" localSheetId="5" hidden="1">'May. 22'!$A$5:$K$21</definedName>
    <definedName name="_xlnm.Print_Area" localSheetId="7">'2do. Trim.'!$A$1:$K$31</definedName>
    <definedName name="_xlnm.Print_Area" localSheetId="4">Abr.22!$A$1:$K$27</definedName>
    <definedName name="_xlnm.Print_Area" localSheetId="6">'Jun. 22'!$A$1:$K$29</definedName>
    <definedName name="_xlnm.Print_Area" localSheetId="2">'Marzo 22'!$A$1:$K$31</definedName>
    <definedName name="_xlnm.Print_Area" localSheetId="5">'May. 22'!$A$1:$K$33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5" l="1"/>
  <c r="C23" i="15"/>
  <c r="C22" i="15"/>
  <c r="B27" i="15"/>
  <c r="C21" i="15"/>
  <c r="D21" i="15"/>
  <c r="K23" i="7"/>
  <c r="C25" i="15"/>
  <c r="J17" i="9"/>
  <c r="C20" i="15"/>
  <c r="C12" i="15" l="1"/>
  <c r="D12" i="15" s="1"/>
  <c r="J21" i="8" l="1"/>
  <c r="K27" i="8"/>
  <c r="E27" i="8"/>
  <c r="J16" i="7"/>
  <c r="C21" i="14"/>
  <c r="D21" i="14" s="1"/>
  <c r="C20" i="14"/>
  <c r="D20" i="14" s="1"/>
  <c r="K23" i="6"/>
  <c r="K24" i="6"/>
  <c r="K25" i="6"/>
  <c r="K22" i="4"/>
  <c r="J16" i="6"/>
  <c r="J16" i="5"/>
  <c r="J15" i="4"/>
  <c r="C17" i="14"/>
  <c r="K19" i="4"/>
  <c r="K20" i="4"/>
  <c r="K21" i="4"/>
  <c r="K23" i="4"/>
  <c r="K18" i="4"/>
  <c r="E19" i="4"/>
  <c r="E20" i="4"/>
  <c r="E21" i="4"/>
  <c r="E18" i="4"/>
  <c r="E19" i="6"/>
  <c r="E20" i="6"/>
  <c r="J27" i="9" l="1"/>
  <c r="K26" i="9"/>
  <c r="D25" i="15"/>
  <c r="K25" i="9"/>
  <c r="K24" i="9"/>
  <c r="D26" i="15"/>
  <c r="D23" i="15"/>
  <c r="C9" i="15"/>
  <c r="D9" i="15" s="1"/>
  <c r="K23" i="9"/>
  <c r="E20" i="7"/>
  <c r="E21" i="7"/>
  <c r="E22" i="7"/>
  <c r="K19" i="7"/>
  <c r="K20" i="7"/>
  <c r="K21" i="7"/>
  <c r="K22" i="7"/>
  <c r="K24" i="7"/>
  <c r="E24" i="8"/>
  <c r="E25" i="8"/>
  <c r="E26" i="8"/>
  <c r="E28" i="8"/>
  <c r="K28" i="8"/>
  <c r="K29" i="8"/>
  <c r="C18" i="14"/>
  <c r="C19" i="14"/>
  <c r="C22" i="14"/>
  <c r="D22" i="14" s="1"/>
  <c r="E20" i="9"/>
  <c r="D24" i="6"/>
  <c r="E23" i="6"/>
  <c r="K22" i="6"/>
  <c r="C16" i="14"/>
  <c r="B18" i="14"/>
  <c r="K22" i="5"/>
  <c r="D22" i="15" l="1"/>
  <c r="D18" i="14"/>
  <c r="K20" i="5"/>
  <c r="K21" i="5"/>
  <c r="K23" i="5"/>
  <c r="K24" i="5"/>
  <c r="J24" i="4" l="1"/>
  <c r="K24" i="4"/>
  <c r="I24" i="4"/>
  <c r="K21" i="9" l="1"/>
  <c r="K27" i="9" s="1"/>
  <c r="K22" i="9"/>
  <c r="K20" i="9"/>
  <c r="C24" i="15" l="1"/>
  <c r="C27" i="15" s="1"/>
  <c r="D20" i="15"/>
  <c r="C13" i="15"/>
  <c r="C11" i="15"/>
  <c r="C10" i="15"/>
  <c r="B10" i="15"/>
  <c r="D27" i="15" l="1"/>
  <c r="D24" i="15"/>
  <c r="B14" i="15"/>
  <c r="D11" i="15"/>
  <c r="D10" i="15"/>
  <c r="D13" i="15"/>
  <c r="C14" i="15"/>
  <c r="D14" i="15" l="1"/>
  <c r="D19" i="14"/>
  <c r="B16" i="14"/>
  <c r="D16" i="14" s="1"/>
  <c r="C10" i="14"/>
  <c r="C11" i="14"/>
  <c r="B10" i="14"/>
  <c r="B11" i="14"/>
  <c r="C9" i="14"/>
  <c r="B9" i="14"/>
  <c r="C8" i="14"/>
  <c r="B8" i="14"/>
  <c r="K26" i="8"/>
  <c r="K25" i="8"/>
  <c r="D8" i="14" l="1"/>
  <c r="D22" i="4"/>
  <c r="J26" i="6" l="1"/>
  <c r="I26" i="6"/>
  <c r="K20" i="6"/>
  <c r="K21" i="6"/>
  <c r="K19" i="6"/>
  <c r="E21" i="6"/>
  <c r="E22" i="6"/>
  <c r="K26" i="6" l="1"/>
  <c r="E24" i="6"/>
  <c r="E21" i="9" l="1"/>
  <c r="E19" i="7"/>
  <c r="I27" i="9" l="1"/>
  <c r="C24" i="9"/>
  <c r="D24" i="9"/>
  <c r="E22" i="9"/>
  <c r="E23" i="9"/>
  <c r="E24" i="9" l="1"/>
  <c r="K30" i="8"/>
  <c r="J31" i="8"/>
  <c r="E29" i="8" l="1"/>
  <c r="K19" i="5"/>
  <c r="E20" i="5"/>
  <c r="E21" i="5"/>
  <c r="E22" i="5"/>
  <c r="E19" i="5"/>
  <c r="E23" i="5" l="1"/>
  <c r="D17" i="14"/>
  <c r="D23" i="14" s="1"/>
  <c r="E22" i="4" l="1"/>
  <c r="J25" i="7" l="1"/>
  <c r="I25" i="7"/>
  <c r="K24" i="8" l="1"/>
  <c r="J25" i="5" l="1"/>
  <c r="I25" i="5"/>
  <c r="I31" i="8" l="1"/>
  <c r="K31" i="8"/>
  <c r="K25" i="7"/>
  <c r="C23" i="14"/>
  <c r="K25" i="5" l="1"/>
  <c r="B23" i="14"/>
  <c r="D29" i="8" l="1"/>
  <c r="C29" i="8"/>
  <c r="D23" i="7"/>
  <c r="C23" i="7"/>
  <c r="C23" i="5"/>
  <c r="C22" i="4"/>
  <c r="C12" i="14" l="1"/>
  <c r="E23" i="7"/>
  <c r="D9" i="14"/>
  <c r="D10" i="14"/>
  <c r="D11" i="14"/>
  <c r="B12" i="14"/>
  <c r="D12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Evelyn Castillo Martinez</author>
  </authors>
  <commentList>
    <comment ref="J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Paula Evelyn Castillo Martinez:</t>
        </r>
        <r>
          <rPr>
            <sz val="9"/>
            <color indexed="81"/>
            <rFont val="Tahoma"/>
            <family val="2"/>
          </rPr>
          <t xml:space="preserve">
Promedio mensual de respuesta en dias.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Evelyn Castillo Martinez</author>
  </authors>
  <commentList>
    <comment ref="J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Paula Evelyn Castillo Martinez:</t>
        </r>
        <r>
          <rPr>
            <sz val="9"/>
            <color indexed="81"/>
            <rFont val="Tahoma"/>
            <family val="2"/>
          </rPr>
          <t xml:space="preserve">
Promedio mensual de respuesta en dias.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Evelyn Castillo Martinez</author>
  </authors>
  <commentList>
    <comment ref="J16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Paula Evelyn Castillo Martinez:</t>
        </r>
        <r>
          <rPr>
            <sz val="9"/>
            <color indexed="81"/>
            <rFont val="Tahoma"/>
            <charset val="1"/>
          </rPr>
          <t xml:space="preserve">
Promedio mensual 
respuesta en dias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tc={3C7AE2F4-9587-4FDF-92BC-7477C3C95F2A}</author>
  </authors>
  <commentList>
    <comment ref="J12" authorId="0" shapeId="0" xr:uid="{3C7AE2F4-9587-4FDF-92BC-7477C3C95F2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caso tenia una proroga de 10 dias de acuerdo al Art.8 de la Ley 200-04.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Evelyn Castillo Martinez</author>
    <author>tc={87FEC834-B353-4C9E-9D78-377126DB3298}</author>
    <author>tc={4C121BF4-44E6-416F-82DD-37A7DEAA5646}</author>
  </authors>
  <commentList>
    <comment ref="H9" authorId="0" shapeId="0" xr:uid="{5DA60EE5-B1D7-4A6C-BC43-735FCB892583}">
      <text>
        <r>
          <rPr>
            <b/>
            <sz val="9"/>
            <color indexed="81"/>
            <rFont val="Tahoma"/>
            <family val="2"/>
          </rPr>
          <t>Paula Evelyn Castillo Martinez:</t>
        </r>
        <r>
          <rPr>
            <sz val="9"/>
            <color indexed="81"/>
            <rFont val="Tahoma"/>
            <family val="2"/>
          </rPr>
          <t xml:space="preserve">
Aun pendiente de respuesta por Legal
</t>
        </r>
      </text>
    </comment>
    <comment ref="B13" authorId="1" shapeId="0" xr:uid="{00000000-0006-0000-05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Este caso posee una extension de plazo de 10 dias segun Art. 8 Ley 200-04.</t>
      </text>
    </comment>
    <comment ref="B20" authorId="2" shapeId="0" xr:uid="{00000000-0006-0000-05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Prorroga solicitada dia 29 Junio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Evelyn Castillo Martinez</author>
  </authors>
  <commentList>
    <comment ref="B8" authorId="0" shapeId="0" xr:uid="{9619CEE4-EBF4-452C-9983-84E6979A3670}">
      <text>
        <r>
          <rPr>
            <b/>
            <sz val="9"/>
            <color indexed="81"/>
            <rFont val="Tahoma"/>
            <family val="2"/>
          </rPr>
          <t>Paula Evelyn Castillo Martinez:</t>
        </r>
        <r>
          <rPr>
            <sz val="9"/>
            <color indexed="81"/>
            <rFont val="Tahoma"/>
            <family val="2"/>
          </rPr>
          <t xml:space="preserve">
Se solicito prorroga el viernes 24 y al feah se rueda para 13 de julio.</t>
        </r>
      </text>
    </comment>
    <comment ref="H8" authorId="0" shapeId="0" xr:uid="{B976BBB1-3437-48EF-9741-53BB0B291E6A}">
      <text>
        <r>
          <rPr>
            <b/>
            <sz val="9"/>
            <color indexed="81"/>
            <rFont val="Tahoma"/>
            <family val="2"/>
          </rPr>
          <t>Paula Evelyn Castillo Martinez:</t>
        </r>
        <r>
          <rPr>
            <sz val="9"/>
            <color indexed="81"/>
            <rFont val="Tahoma"/>
            <family val="2"/>
          </rPr>
          <t xml:space="preserve">
Tenemos prorroga hasta el 13 de julio para responder.</t>
        </r>
      </text>
    </comment>
  </commentList>
</comments>
</file>

<file path=xl/sharedStrings.xml><?xml version="1.0" encoding="utf-8"?>
<sst xmlns="http://schemas.openxmlformats.org/spreadsheetml/2006/main" count="675" uniqueCount="207">
  <si>
    <t>FECHA DE ENTRADA</t>
  </si>
  <si>
    <t>FECHA DE SALIDA</t>
  </si>
  <si>
    <t>TIEMPO DE RESPUESTA</t>
  </si>
  <si>
    <t>NOMBRE</t>
  </si>
  <si>
    <t>CORREO ELECTRÓNICO</t>
  </si>
  <si>
    <t>OAI</t>
  </si>
  <si>
    <t>PROTECOM</t>
  </si>
  <si>
    <t>LEGAL</t>
  </si>
  <si>
    <t>MINORISTA</t>
  </si>
  <si>
    <t>MAYORISTA</t>
  </si>
  <si>
    <t>REGULACION</t>
  </si>
  <si>
    <t>SAIP</t>
  </si>
  <si>
    <t>MEMI</t>
  </si>
  <si>
    <t>VÍA DE RECEPCIÓN</t>
  </si>
  <si>
    <t>Personal</t>
  </si>
  <si>
    <t>#</t>
  </si>
  <si>
    <t>TELÉFONO</t>
  </si>
  <si>
    <t>DEPTOS. INVOLUCRADOS EN LA RESPUESTA</t>
  </si>
  <si>
    <t xml:space="preserve">REGISTROS DE SOLICITUDES </t>
  </si>
  <si>
    <t>Oficina de Acceso a la Información Pública</t>
  </si>
  <si>
    <t>CÉDULA / RNC / NIC</t>
  </si>
  <si>
    <t>MEDIO DE RESPUESTA</t>
  </si>
  <si>
    <t>REGULACIÓN</t>
  </si>
  <si>
    <t>Vías de Solicitud</t>
  </si>
  <si>
    <t>Correo Electrónico</t>
  </si>
  <si>
    <t>En Proceso</t>
  </si>
  <si>
    <t xml:space="preserve">Resueltas </t>
  </si>
  <si>
    <t>Total Recibidas</t>
  </si>
  <si>
    <t>Estadísticas Solicitudes Recibidas OAI</t>
  </si>
  <si>
    <t>Legal</t>
  </si>
  <si>
    <t xml:space="preserve"> Resueltas </t>
  </si>
  <si>
    <t xml:space="preserve">OAI </t>
  </si>
  <si>
    <t>Vías de Solicitud Departamentos Involucrados</t>
  </si>
  <si>
    <t>Departamentos Involucrados</t>
  </si>
  <si>
    <t>REGULACIÒN</t>
  </si>
  <si>
    <t>Vías de Recepcion de la Solicitud</t>
  </si>
  <si>
    <t>Departamentos Involucrados en la Respuesta</t>
  </si>
  <si>
    <t>mguridim@unen.do</t>
  </si>
  <si>
    <t>MEM</t>
  </si>
  <si>
    <t>Infosie</t>
  </si>
  <si>
    <t>n/a</t>
  </si>
  <si>
    <t>Marco Guridi</t>
  </si>
  <si>
    <t>correo</t>
  </si>
  <si>
    <t>correo-SAIP</t>
  </si>
  <si>
    <t>Regulacion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</si>
  <si>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</si>
  <si>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Llamada </t>
  </si>
  <si>
    <t>JERARQUICO</t>
  </si>
  <si>
    <t>Correo Electrónico - Infosie</t>
  </si>
  <si>
    <t>FINANZAS</t>
  </si>
  <si>
    <t>Portal 311</t>
  </si>
  <si>
    <t>Correo</t>
  </si>
  <si>
    <t>SG</t>
  </si>
  <si>
    <t>Llamada</t>
  </si>
  <si>
    <t>Aniana Martinez</t>
  </si>
  <si>
    <t>anianamh@anahernandezyasoc.com</t>
  </si>
  <si>
    <t>RJ</t>
  </si>
  <si>
    <t>COMPRAS</t>
  </si>
  <si>
    <t>RJ-PROTECOM</t>
  </si>
  <si>
    <t xml:space="preserve"> Enero 2022</t>
  </si>
  <si>
    <t>Febrero 2022</t>
  </si>
  <si>
    <t>Federico Nuñez</t>
  </si>
  <si>
    <t>Valeria Gonzalez</t>
  </si>
  <si>
    <t>Leslie Sanchez</t>
  </si>
  <si>
    <t>OSCAR CONTRERAS TURBI</t>
  </si>
  <si>
    <t>Dominga Ortiz</t>
  </si>
  <si>
    <t>Estarski Santana</t>
  </si>
  <si>
    <t>Henry Valdez</t>
  </si>
  <si>
    <t>Rechazada</t>
  </si>
  <si>
    <t>Jose Gregorio Olivares</t>
  </si>
  <si>
    <t>jgolivares.edcrd@gmail.com</t>
  </si>
  <si>
    <t>valeria12131@gmail.com</t>
  </si>
  <si>
    <t>OSCARTURBI7@GMAIL.COM</t>
  </si>
  <si>
    <t>estraskis@gmail.com</t>
  </si>
  <si>
    <t>leslieannsanchezc@gmail.com</t>
  </si>
  <si>
    <t>lic.henry.valdez@gmail.com</t>
  </si>
  <si>
    <t>thaiscombustible@hotmail.com</t>
  </si>
  <si>
    <t>correo-Portal 311</t>
  </si>
  <si>
    <t>PORTAL 311</t>
  </si>
  <si>
    <t>Llamada -Portal 311</t>
  </si>
  <si>
    <t>fmnunez@lsclawgroup.com</t>
  </si>
  <si>
    <t>rdiaz@lacasadelmovil.com.do</t>
  </si>
  <si>
    <t>Rafael Diaz</t>
  </si>
  <si>
    <t>coreo</t>
  </si>
  <si>
    <t>Abril 2022</t>
  </si>
  <si>
    <t>2do. Trimestre, 2022</t>
  </si>
  <si>
    <t xml:space="preserve"> Mayo 2022</t>
  </si>
  <si>
    <t>1er. Trimestre Enero/Marzo 2022</t>
  </si>
  <si>
    <t xml:space="preserve">DIANA ENCARNACION </t>
  </si>
  <si>
    <t>Luis Daniel Mercedes (Nercy Matos)</t>
  </si>
  <si>
    <t>Miguel Eduardo Barinas Feliz</t>
  </si>
  <si>
    <t>mbarinas27@gmail.com</t>
  </si>
  <si>
    <t xml:space="preserve"> Marzo 2022</t>
  </si>
  <si>
    <t>809 334 6565</t>
  </si>
  <si>
    <t>lsanchez@coiscoulaw..com</t>
  </si>
  <si>
    <t>Fernando Santos Bucarelli</t>
  </si>
  <si>
    <t>meprisard@yahoo.com</t>
  </si>
  <si>
    <t>N/A</t>
  </si>
  <si>
    <t>RECURSO JERARQUICO</t>
  </si>
  <si>
    <t>Rangel Rivera</t>
  </si>
  <si>
    <t>rangel.rivera26@gmail.com</t>
  </si>
  <si>
    <t>FUNDACIÓN JUSTICIA Y TRANSPARENCIA</t>
  </si>
  <si>
    <t xml:space="preserve">justiciaytransparecia1@gmail.com </t>
  </si>
  <si>
    <t>LEGAL/REGULACION</t>
  </si>
  <si>
    <t>Eliseo Baez</t>
  </si>
  <si>
    <t>eba@bascorporation.com</t>
  </si>
  <si>
    <t>SAIP-correo</t>
  </si>
  <si>
    <t>infosie</t>
  </si>
  <si>
    <t>TIEMPO DE RESPUESTA (dias)</t>
  </si>
  <si>
    <t>Cesar Augusto Jimenez</t>
  </si>
  <si>
    <t>augusto.jimenez@outlook.com</t>
  </si>
  <si>
    <t>DMAC Despacho Jurídico</t>
  </si>
  <si>
    <t>egarcia@dmac.com.do</t>
  </si>
  <si>
    <t>Wilfredo Tineo (CNE)</t>
  </si>
  <si>
    <t>wtineo@cne.gob.do</t>
  </si>
  <si>
    <t>Sr. Juan de la Rosa</t>
  </si>
  <si>
    <t>Roberto Mejia (BC)</t>
  </si>
  <si>
    <t>rc.mejia@bancentral.gov.do</t>
  </si>
  <si>
    <t xml:space="preserve">Dinelson M. Rosario Weeks </t>
  </si>
  <si>
    <t xml:space="preserve">1090982@est.intec.edu.do </t>
  </si>
  <si>
    <t>849-763-1861</t>
  </si>
  <si>
    <t>EUGENIA MEDINA BONILLA</t>
  </si>
  <si>
    <t>Junco Mojica</t>
  </si>
  <si>
    <t>juncomojica@gmail.com</t>
  </si>
  <si>
    <t>llamada-portal 311</t>
  </si>
  <si>
    <t>Valeria Barber</t>
  </si>
  <si>
    <t>Oscar Vasquez</t>
  </si>
  <si>
    <t>vasooscar@gmail.com</t>
  </si>
  <si>
    <t xml:space="preserve">
barberivaleria4@gmail.com</t>
  </si>
  <si>
    <t>849-214-6007</t>
  </si>
  <si>
    <t xml:space="preserve">
fernando,feliz@bakertilly.com.do</t>
  </si>
  <si>
    <t>Fernando Feliz (BakertillyRD)</t>
  </si>
  <si>
    <t>Progreso del Limon (Lic. Morel)</t>
  </si>
  <si>
    <t>829-273-5604</t>
  </si>
  <si>
    <t xml:space="preserve"> (809) 732 7018 / (809) 993 3886</t>
  </si>
  <si>
    <t>RJ-REGULACION</t>
  </si>
  <si>
    <t>correo-llamada</t>
  </si>
  <si>
    <t>licda.mercedesmorel@hotmail.com</t>
  </si>
  <si>
    <t>Napoleon Sosa Villa</t>
  </si>
  <si>
    <t>napoleonsosavilla6@gmail.com</t>
  </si>
  <si>
    <t>Leonardo Jimenez</t>
  </si>
  <si>
    <t>Diego Giudicelli</t>
  </si>
  <si>
    <t>diegogiudicelli@gmail.com</t>
  </si>
  <si>
    <t>LEGAL-MEMI</t>
  </si>
  <si>
    <t>Adriana Colmenarez</t>
  </si>
  <si>
    <t>829-745-3136</t>
  </si>
  <si>
    <t>acolmenarez@cepm.com.do</t>
  </si>
  <si>
    <t>LIRIANO MERCADO &amp; ASOCS.</t>
  </si>
  <si>
    <t>809-226-1600</t>
  </si>
  <si>
    <t>lmabogadosconsultoresyasocs@outlook.com</t>
  </si>
  <si>
    <t>8299274610 / 8299274503</t>
  </si>
  <si>
    <t>Flory Aquino</t>
  </si>
  <si>
    <t>849-854-1999 / 809-535-1613</t>
  </si>
  <si>
    <t>flory_aquino@hotmail.com</t>
  </si>
  <si>
    <t>RECHAZADA</t>
  </si>
  <si>
    <t>Roberto Ribera</t>
  </si>
  <si>
    <t>Cesar Santos Bucarelly</t>
  </si>
  <si>
    <t>829-940-9271</t>
  </si>
  <si>
    <t xml:space="preserve">José Hungría Monegro Rondón </t>
  </si>
  <si>
    <t>hmonegrorondon@gmail.com</t>
  </si>
  <si>
    <t>Daniela Tejeda (Mexico)</t>
  </si>
  <si>
    <t>daniela.tejeda@ul.com</t>
  </si>
  <si>
    <t>cancelada</t>
  </si>
  <si>
    <t>Geomar Garcia</t>
  </si>
  <si>
    <t>809-383-6528</t>
  </si>
  <si>
    <t>geomargarcia1@gmail.com</t>
  </si>
  <si>
    <t>correp</t>
  </si>
  <si>
    <t>809-549-7659</t>
  </si>
  <si>
    <t>Cancelada</t>
  </si>
  <si>
    <t>csbelectric@gmail.com</t>
  </si>
  <si>
    <t>Jesus Perez Rodriguez</t>
  </si>
  <si>
    <t>jesus_perez@administrativos.com</t>
  </si>
  <si>
    <t>Jose Miguel Acosta Suarez</t>
  </si>
  <si>
    <t>jmacostas@cier.org</t>
  </si>
  <si>
    <t>Lorenzo Garcia</t>
  </si>
  <si>
    <t>809-519-4060</t>
  </si>
  <si>
    <t xml:space="preserve">  Lorenzog@solucioneskeiko.com</t>
  </si>
  <si>
    <t>MEMI-REGULACION</t>
  </si>
  <si>
    <t>Olga Perez (NuevoDiario)</t>
  </si>
  <si>
    <t>aerolga0718@hotmail.com</t>
  </si>
  <si>
    <t>mortega@cepm.com.do</t>
  </si>
  <si>
    <t>OAI-COMPRAS</t>
  </si>
  <si>
    <t>ENERGAS -0582</t>
  </si>
  <si>
    <t>ENERGAS-0639</t>
  </si>
  <si>
    <t>fisico</t>
  </si>
  <si>
    <t>Santiago Piña</t>
  </si>
  <si>
    <t>adolfo.rodriguez3020@gmail.com</t>
  </si>
  <si>
    <t>MEMI-OAI</t>
  </si>
  <si>
    <t>SG-0484</t>
  </si>
  <si>
    <t>SG-0485</t>
  </si>
  <si>
    <t>Steven Rosario</t>
  </si>
  <si>
    <t>809-732-7018</t>
  </si>
  <si>
    <t>steven.rosario@baketilly.com.do</t>
  </si>
  <si>
    <t>PROGRESO EL LIMON (Lic. Morel)</t>
  </si>
  <si>
    <t>06/062022</t>
  </si>
  <si>
    <t>personal</t>
  </si>
  <si>
    <t>Waldy Giselle Encarnacion</t>
  </si>
  <si>
    <t>Llamada-Portal</t>
  </si>
  <si>
    <t>nuri8451@gmail.com</t>
  </si>
  <si>
    <t>Alfredo Espinal</t>
  </si>
  <si>
    <t>alfredoespinal@hotmail.com</t>
  </si>
  <si>
    <t xml:space="preserve">Miguelina Castillo </t>
  </si>
  <si>
    <t>Roberto Carlos Mejia</t>
  </si>
  <si>
    <t>(809) 221-9111 xt.4125</t>
  </si>
  <si>
    <t>Diana Contreras</t>
  </si>
  <si>
    <t>829-474-4643</t>
  </si>
  <si>
    <t>asistente@pontezuela.com.do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</si>
</sst>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\-#######\-#"/>
    <numFmt numFmtId="165" formatCode="dd/mm/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Calibri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11"/>
      <name val="Arial Narrow"/>
      <family val="2"/>
    </font>
    <font>
      <b/>
      <sz val="11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u/>
      <sz val="11"/>
      <color theme="1"/>
      <name val="Arial Narrow"/>
      <family val="2"/>
    </font>
    <font>
      <sz val="11"/>
      <color theme="0"/>
      <name val="Arial Narrow"/>
      <family val="2"/>
    </font>
    <font>
      <sz val="8"/>
      <name val="Calibri"/>
      <family val="2"/>
      <scheme val="minor"/>
    </font>
    <font>
      <b/>
      <sz val="10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6" fillId="4" borderId="1" xfId="0" applyFont="1" applyFill="1" applyBorder="1" applyAlignment="1">
      <alignment horizontal="left" vertical="center"/>
    </xf>
    <xf numFmtId="0" fontId="0" fillId="0" borderId="0" xfId="0" applyFont="1"/>
    <xf numFmtId="1" fontId="10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17" fillId="0" borderId="0" xfId="0" applyFont="1" applyAlignment="1"/>
    <xf numFmtId="0" fontId="18" fillId="0" borderId="0" xfId="0" applyFont="1" applyAlignment="1"/>
    <xf numFmtId="0" fontId="20" fillId="0" borderId="9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" fontId="22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1" fontId="1" fillId="6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vertical="center"/>
    </xf>
    <xf numFmtId="0" fontId="1" fillId="7" borderId="0" xfId="0" applyFont="1" applyFill="1"/>
    <xf numFmtId="0" fontId="1" fillId="0" borderId="0" xfId="0" applyFont="1"/>
    <xf numFmtId="0" fontId="1" fillId="0" borderId="1" xfId="0" applyFont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0" xfId="0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1" fontId="2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1" fontId="2" fillId="2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1" fontId="2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14" fontId="1" fillId="9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9" borderId="0" xfId="0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0" fontId="3" fillId="9" borderId="0" xfId="1" applyFill="1" applyBorder="1" applyAlignment="1">
      <alignment horizontal="center" vertical="center"/>
    </xf>
    <xf numFmtId="0" fontId="0" fillId="9" borderId="0" xfId="0" applyFill="1" applyBorder="1"/>
    <xf numFmtId="0" fontId="1" fillId="0" borderId="1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14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3" fillId="0" borderId="1" xfId="1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/>
    </xf>
    <xf numFmtId="0" fontId="3" fillId="8" borderId="1" xfId="1" applyFill="1" applyBorder="1" applyAlignment="1">
      <alignment horizontal="center" vertical="center"/>
    </xf>
    <xf numFmtId="0" fontId="33" fillId="8" borderId="1" xfId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165" fontId="1" fillId="8" borderId="1" xfId="0" applyNumberFormat="1" applyFont="1" applyFill="1" applyBorder="1" applyAlignment="1">
      <alignment horizontal="center" vertical="center"/>
    </xf>
    <xf numFmtId="0" fontId="3" fillId="8" borderId="10" xfId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17" fontId="8" fillId="0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FFFFE7"/>
      <color rgb="FFFD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b="1" baseline="0">
                <a:solidFill>
                  <a:srgbClr val="0000FF"/>
                </a:solidFill>
              </a:rPr>
              <a:t>Solicitudes Recibidas OAI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es-DO" b="1" baseline="0">
                <a:solidFill>
                  <a:srgbClr val="0000FF"/>
                </a:solidFill>
              </a:rPr>
              <a:t> 1er. Trimestre, (Enero - Marzo)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'1er. Trim.'!$B$7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'1er. Trim.'!$A$8:$A$12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'1er. Trim.'!$B$8:$B$12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A-4E27-B659-277AD647BE9B}"/>
            </c:ext>
          </c:extLst>
        </c:ser>
        <c:ser>
          <c:idx val="1"/>
          <c:order val="1"/>
          <c:tx>
            <c:strRef>
              <c:f>'1er. Trim.'!$C$7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'1er. Trim.'!$A$8:$A$12</c:f>
              <c:strCache>
                <c:ptCount val="5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311</c:v>
                </c:pt>
                <c:pt idx="4">
                  <c:v>Total Recibidas</c:v>
                </c:pt>
              </c:strCache>
            </c:strRef>
          </c:cat>
          <c:val>
            <c:numRef>
              <c:f>'1er. Trim.'!$C$8:$C$12</c:f>
              <c:numCache>
                <c:formatCode>0</c:formatCode>
                <c:ptCount val="5"/>
                <c:pt idx="0">
                  <c:v>1</c:v>
                </c:pt>
                <c:pt idx="1">
                  <c:v>9</c:v>
                </c:pt>
                <c:pt idx="2">
                  <c:v>15</c:v>
                </c:pt>
                <c:pt idx="3">
                  <c:v>4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A-4E27-B659-277AD647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37688"/>
        <c:axId val="409310432"/>
      </c:barChart>
      <c:catAx>
        <c:axId val="8123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310432"/>
        <c:crosses val="autoZero"/>
        <c:auto val="1"/>
        <c:lblAlgn val="ctr"/>
        <c:lblOffset val="100"/>
        <c:noMultiLvlLbl val="0"/>
      </c:catAx>
      <c:valAx>
        <c:axId val="40931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23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b="1" baseline="0">
                <a:solidFill>
                  <a:srgbClr val="0000FF"/>
                </a:solidFill>
              </a:rPr>
              <a:t>Areas involucradas en Solicitudes Recibidas OAI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es-DO" b="1" baseline="0">
                <a:solidFill>
                  <a:srgbClr val="0000FF"/>
                </a:solidFill>
              </a:rPr>
              <a:t> 1er. Trimestre (Enero - Marzo)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'1er. Trim.'!$B$15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'1er. Trim.'!$A$16:$A$23</c:f>
              <c:strCache>
                <c:ptCount val="8"/>
                <c:pt idx="0">
                  <c:v>LEGAL</c:v>
                </c:pt>
                <c:pt idx="1">
                  <c:v>MAYORISTA</c:v>
                </c:pt>
                <c:pt idx="2">
                  <c:v>RJ</c:v>
                </c:pt>
                <c:pt idx="3">
                  <c:v>REGULACIÓN</c:v>
                </c:pt>
                <c:pt idx="4">
                  <c:v>PROTECOM</c:v>
                </c:pt>
                <c:pt idx="5">
                  <c:v>MINORISTA</c:v>
                </c:pt>
                <c:pt idx="6">
                  <c:v>OAI </c:v>
                </c:pt>
                <c:pt idx="7">
                  <c:v>Total Recibidas</c:v>
                </c:pt>
              </c:strCache>
            </c:strRef>
          </c:cat>
          <c:val>
            <c:numRef>
              <c:f>'1er. Trim.'!$B$16:$B$23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A-4E27-B659-277AD647BE9B}"/>
            </c:ext>
          </c:extLst>
        </c:ser>
        <c:ser>
          <c:idx val="1"/>
          <c:order val="1"/>
          <c:tx>
            <c:strRef>
              <c:f>'1er. Trim.'!$C$15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'1er. Trim.'!$A$16:$A$23</c:f>
              <c:strCache>
                <c:ptCount val="8"/>
                <c:pt idx="0">
                  <c:v>LEGAL</c:v>
                </c:pt>
                <c:pt idx="1">
                  <c:v>MAYORISTA</c:v>
                </c:pt>
                <c:pt idx="2">
                  <c:v>RJ</c:v>
                </c:pt>
                <c:pt idx="3">
                  <c:v>REGULACIÓN</c:v>
                </c:pt>
                <c:pt idx="4">
                  <c:v>PROTECOM</c:v>
                </c:pt>
                <c:pt idx="5">
                  <c:v>MINORISTA</c:v>
                </c:pt>
                <c:pt idx="6">
                  <c:v>OAI </c:v>
                </c:pt>
                <c:pt idx="7">
                  <c:v>Total Recibidas</c:v>
                </c:pt>
              </c:strCache>
            </c:strRef>
          </c:cat>
          <c:val>
            <c:numRef>
              <c:f>'1er. Trim.'!$C$16:$C$23</c:f>
              <c:numCache>
                <c:formatCode>0</c:formatCode>
                <c:ptCount val="8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7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A-4E27-B659-277AD647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411048"/>
        <c:axId val="125403184"/>
      </c:barChart>
      <c:catAx>
        <c:axId val="40941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5403184"/>
        <c:crosses val="autoZero"/>
        <c:auto val="1"/>
        <c:lblAlgn val="ctr"/>
        <c:lblOffset val="100"/>
        <c:noMultiLvlLbl val="0"/>
      </c:catAx>
      <c:valAx>
        <c:axId val="12540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41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Vìas de Solicitud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2do. Trimestre (Abril-Junio) 2022</a:t>
            </a: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'2do.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'2do. Trim.'!$A$9:$A$14</c:f>
              <c:strCache>
                <c:ptCount val="6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'2do. Trim.'!$B$9:$B$14</c:f>
              <c:numCache>
                <c:formatCode>0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8-457E-9398-80E66607A6B4}"/>
            </c:ext>
          </c:extLst>
        </c:ser>
        <c:ser>
          <c:idx val="0"/>
          <c:order val="2"/>
          <c:tx>
            <c:strRef>
              <c:f>'2do. Trim.'!$B$8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'2do. Trim.'!$A$9:$A$14</c:f>
              <c:strCache>
                <c:ptCount val="6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'2do. Trim.'!$B$9:$B$14</c:f>
              <c:numCache>
                <c:formatCode>0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3-4A8E-822D-FC5DD9F88CF1}"/>
            </c:ext>
          </c:extLst>
        </c:ser>
        <c:ser>
          <c:idx val="1"/>
          <c:order val="3"/>
          <c:tx>
            <c:strRef>
              <c:f>'2do. Trim.'!$C$8</c:f>
              <c:strCache>
                <c:ptCount val="1"/>
                <c:pt idx="0">
                  <c:v>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'2do. Trim.'!$A$9:$A$14</c:f>
              <c:strCache>
                <c:ptCount val="6"/>
                <c:pt idx="0">
                  <c:v>Personal</c:v>
                </c:pt>
                <c:pt idx="1">
                  <c:v>Correo Electrónico</c:v>
                </c:pt>
                <c:pt idx="2">
                  <c:v>SAIP</c:v>
                </c:pt>
                <c:pt idx="3">
                  <c:v>Llamada</c:v>
                </c:pt>
                <c:pt idx="4">
                  <c:v>311</c:v>
                </c:pt>
                <c:pt idx="5">
                  <c:v>Total Recibidas</c:v>
                </c:pt>
              </c:strCache>
            </c:strRef>
          </c:cat>
          <c:val>
            <c:numRef>
              <c:f>'2do. Trim.'!$C$9:$C$14</c:f>
              <c:numCache>
                <c:formatCode>0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8</c:v>
                </c:pt>
                <c:pt idx="3">
                  <c:v>1</c:v>
                </c:pt>
                <c:pt idx="4">
                  <c:v>4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3-4A8E-822D-FC5DD9F8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693648"/>
        <c:axId val="409714976"/>
        <c:extLst>
          <c:ext xmlns:c15="http://schemas.microsoft.com/office/drawing/2012/chart" uri="{02D57815-91ED-43cb-92C2-25804820EDAC}">
            <c15:filteredBarSeries>
              <c15:ser>
                <c:idx val="3"/>
                <c:order val="1"/>
                <c:tx>
                  <c:strRef>
                    <c:extLst>
                      <c:ext uri="{02D57815-91ED-43cb-92C2-25804820EDAC}">
                        <c15:formulaRef>
                          <c15:sqref>'2do. Trim.'!$C$8</c15:sqref>
                        </c15:formulaRef>
                      </c:ext>
                    </c:extLst>
                    <c:strCache>
                      <c:ptCount val="1"/>
                      <c:pt idx="0">
                        <c:v>Resueltas </c:v>
                      </c:pt>
                    </c:strCache>
                  </c:strRef>
                </c:tx>
                <c:spPr>
                  <a:solidFill>
                    <a:srgbClr val="0000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'2do. Trim.'!$A$9:$A$14</c15:sqref>
                        </c15:formulaRef>
                      </c:ext>
                    </c:extLst>
                    <c:strCache>
                      <c:ptCount val="6"/>
                      <c:pt idx="0">
                        <c:v>Personal</c:v>
                      </c:pt>
                      <c:pt idx="1">
                        <c:v>Correo Electrónico</c:v>
                      </c:pt>
                      <c:pt idx="2">
                        <c:v>SAIP</c:v>
                      </c:pt>
                      <c:pt idx="3">
                        <c:v>Llamada</c:v>
                      </c:pt>
                      <c:pt idx="4">
                        <c:v>311</c:v>
                      </c:pt>
                      <c:pt idx="5">
                        <c:v>Total Recibidas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'2do. Trim.'!$C$9:$C$14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6</c:v>
                      </c:pt>
                      <c:pt idx="1">
                        <c:v>17</c:v>
                      </c:pt>
                      <c:pt idx="2">
                        <c:v>8</c:v>
                      </c:pt>
                      <c:pt idx="3">
                        <c:v>1</c:v>
                      </c:pt>
                      <c:pt idx="4">
                        <c:v>4</c:v>
                      </c:pt>
                      <c:pt idx="5">
                        <c:v>36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38-457E-9398-80E66607A6B4}"/>
                  </c:ext>
                </c:extLst>
              </c15:ser>
            </c15:filteredBarSeries>
          </c:ext>
        </c:extLst>
      </c:barChart>
      <c:catAx>
        <c:axId val="4096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714976"/>
        <c:crosses val="autoZero"/>
        <c:auto val="1"/>
        <c:lblAlgn val="ctr"/>
        <c:lblOffset val="100"/>
        <c:noMultiLvlLbl val="0"/>
      </c:catAx>
      <c:valAx>
        <c:axId val="40971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969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Departamentos Involucrados</a:t>
            </a:r>
            <a:endParaRPr lang="es-DO" baseline="0">
              <a:solidFill>
                <a:srgbClr val="0000FF"/>
              </a:solidFill>
              <a:effectLst/>
            </a:endParaRPr>
          </a:p>
          <a:p>
            <a:pPr>
              <a:defRPr>
                <a:solidFill>
                  <a:srgbClr val="0000FF"/>
                </a:solidFill>
              </a:defRPr>
            </a:pPr>
            <a:r>
              <a:rPr lang="es-DO" sz="1800" b="1" i="0" baseline="0">
                <a:solidFill>
                  <a:srgbClr val="0000FF"/>
                </a:solidFill>
                <a:effectLst/>
              </a:rPr>
              <a:t> 2do. Trimestre (Abril-Junio) 2022</a:t>
            </a:r>
          </a:p>
          <a:p>
            <a:pPr>
              <a:defRPr>
                <a:solidFill>
                  <a:srgbClr val="0000FF"/>
                </a:solidFill>
              </a:defRPr>
            </a:pPr>
            <a:endParaRPr lang="es-DO" baseline="0">
              <a:solidFill>
                <a:srgbClr val="0000FF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'2do. Trim.'!$B$19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'2do. Trim.'!$A$20:$A$27</c:f>
              <c:strCache>
                <c:ptCount val="8"/>
                <c:pt idx="0">
                  <c:v>JERARQUICO</c:v>
                </c:pt>
                <c:pt idx="1">
                  <c:v>LEGAL</c:v>
                </c:pt>
                <c:pt idx="2">
                  <c:v>MAYORISTA</c:v>
                </c:pt>
                <c:pt idx="3">
                  <c:v>MINORISTA</c:v>
                </c:pt>
                <c:pt idx="4">
                  <c:v>OAI</c:v>
                </c:pt>
                <c:pt idx="5">
                  <c:v>COMPRAS</c:v>
                </c:pt>
                <c:pt idx="6">
                  <c:v>REGULACIÓN</c:v>
                </c:pt>
                <c:pt idx="7">
                  <c:v>Total Recibidas</c:v>
                </c:pt>
              </c:strCache>
            </c:strRef>
          </c:cat>
          <c:val>
            <c:numRef>
              <c:f>'2do. Trim.'!$B$20:$B$27</c:f>
              <c:numCache>
                <c:formatCode>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6-4399-A715-4F632C5D92A8}"/>
            </c:ext>
          </c:extLst>
        </c:ser>
        <c:ser>
          <c:idx val="3"/>
          <c:order val="1"/>
          <c:tx>
            <c:strRef>
              <c:f>'2do. Trim.'!$C$19</c:f>
              <c:strCache>
                <c:ptCount val="1"/>
                <c:pt idx="0">
                  <c:v> Resueltas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'2do. Trim.'!$A$20:$A$27</c:f>
              <c:strCache>
                <c:ptCount val="8"/>
                <c:pt idx="0">
                  <c:v>JERARQUICO</c:v>
                </c:pt>
                <c:pt idx="1">
                  <c:v>LEGAL</c:v>
                </c:pt>
                <c:pt idx="2">
                  <c:v>MAYORISTA</c:v>
                </c:pt>
                <c:pt idx="3">
                  <c:v>MINORISTA</c:v>
                </c:pt>
                <c:pt idx="4">
                  <c:v>OAI</c:v>
                </c:pt>
                <c:pt idx="5">
                  <c:v>COMPRAS</c:v>
                </c:pt>
                <c:pt idx="6">
                  <c:v>REGULACIÓN</c:v>
                </c:pt>
                <c:pt idx="7">
                  <c:v>Total Recibidas</c:v>
                </c:pt>
              </c:strCache>
            </c:strRef>
          </c:cat>
          <c:val>
            <c:numRef>
              <c:f>'2do. Trim.'!$C$20:$C$27</c:f>
              <c:numCache>
                <c:formatCode>0</c:formatCode>
                <c:ptCount val="8"/>
                <c:pt idx="0">
                  <c:v>7</c:v>
                </c:pt>
                <c:pt idx="1">
                  <c:v>7</c:v>
                </c:pt>
                <c:pt idx="2">
                  <c:v>2</c:v>
                </c:pt>
                <c:pt idx="3">
                  <c:v>8</c:v>
                </c:pt>
                <c:pt idx="4">
                  <c:v>6</c:v>
                </c:pt>
                <c:pt idx="5">
                  <c:v>1</c:v>
                </c:pt>
                <c:pt idx="6">
                  <c:v>7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6-4399-A715-4F632C5D9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951200"/>
        <c:axId val="410493328"/>
      </c:barChart>
      <c:catAx>
        <c:axId val="4109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493328"/>
        <c:crosses val="autoZero"/>
        <c:auto val="1"/>
        <c:lblAlgn val="ctr"/>
        <c:lblOffset val="100"/>
        <c:noMultiLvlLbl val="0"/>
      </c:catAx>
      <c:valAx>
        <c:axId val="41049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09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0</xdr:row>
      <xdr:rowOff>0</xdr:rowOff>
    </xdr:from>
    <xdr:to>
      <xdr:col>10</xdr:col>
      <xdr:colOff>561975</xdr:colOff>
      <xdr:row>12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542926</xdr:colOff>
      <xdr:row>13</xdr:row>
      <xdr:rowOff>123823</xdr:rowOff>
    </xdr:from>
    <xdr:to>
      <xdr:col>10</xdr:col>
      <xdr:colOff>561975</xdr:colOff>
      <xdr:row>26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552450</xdr:colOff>
      <xdr:row>0</xdr:row>
      <xdr:rowOff>9525</xdr:rowOff>
    </xdr:from>
    <xdr:to>
      <xdr:col>3</xdr:col>
      <xdr:colOff>609600</xdr:colOff>
      <xdr:row>3</xdr:row>
      <xdr:rowOff>24341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A4C8F3-2E63-4FA6-8533-4FBD1678E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2450" y="9525"/>
          <a:ext cx="2638425" cy="5863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0</xdr:row>
      <xdr:rowOff>176212</xdr:rowOff>
    </xdr:from>
    <xdr:to>
      <xdr:col>10</xdr:col>
      <xdr:colOff>547687</xdr:colOff>
      <xdr:row>13</xdr:row>
      <xdr:rowOff>204787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14</xdr:row>
      <xdr:rowOff>114300</xdr:rowOff>
    </xdr:from>
    <xdr:to>
      <xdr:col>10</xdr:col>
      <xdr:colOff>533400</xdr:colOff>
      <xdr:row>30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750794</xdr:colOff>
      <xdr:row>0</xdr:row>
      <xdr:rowOff>67236</xdr:rowOff>
    </xdr:from>
    <xdr:to>
      <xdr:col>3</xdr:col>
      <xdr:colOff>563694</xdr:colOff>
      <xdr:row>3</xdr:row>
      <xdr:rowOff>166354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DE22DA-8E81-4EED-8FB7-B3FD08343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0794" y="67236"/>
          <a:ext cx="3017782" cy="6706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ula Evelyn Castillo Martinez" id="{61166F42-7366-4BEA-95AB-094DE1616E61}" userId="S::pcastillo@sie.gov.do::6fe7dc43-032b-4a17-bc38-bfeda3b4efd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2" dT="2022-06-29T15:21:14.14" personId="{61166F42-7366-4BEA-95AB-094DE1616E61}" id="{3C7AE2F4-9587-4FDF-92BC-7477C3C95F2A}">
    <text>Este caso tenia una proroga de 10 dias de acuerdo al Art.8 de la Ley 200-04.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3" dT="2022-05-27T19:52:35.56" personId="{61166F42-7366-4BEA-95AB-094DE1616E61}" id="{87FEC834-B353-4C9E-9D78-377126DB3298}">
    <text>Este caso posee una extension de plazo de 10 dias segun Art. 8 Ley 200-04.</text>
  </threadedComment>
  <threadedComment ref="B20" dT="2022-06-03T16:34:32.34" personId="{61166F42-7366-4BEA-95AB-094DE1616E61}" id="{4C121BF4-44E6-416F-82DD-37A7DEAA5646}">
    <text>Prorroga solicitada dia 29 Junio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haiscombustible@hotmail.com" TargetMode="External"/><Relationship Id="rId3" Type="http://schemas.openxmlformats.org/officeDocument/2006/relationships/hyperlink" Target="mailto:valeria12131@gmail.com" TargetMode="External"/><Relationship Id="rId7" Type="http://schemas.openxmlformats.org/officeDocument/2006/relationships/hyperlink" Target="mailto:lic.henry.valdez@gmail.com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mguridim@unen.do" TargetMode="External"/><Relationship Id="rId1" Type="http://schemas.openxmlformats.org/officeDocument/2006/relationships/hyperlink" Target="mailto:jgolivares.edcrd@gmail.com" TargetMode="External"/><Relationship Id="rId6" Type="http://schemas.openxmlformats.org/officeDocument/2006/relationships/hyperlink" Target="mailto:leslieannsanchezc@gmail.com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estraskis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OSCARTURBI7@GMAIL.COM" TargetMode="External"/><Relationship Id="rId9" Type="http://schemas.openxmlformats.org/officeDocument/2006/relationships/hyperlink" Target="mailto:anianamh@anahernandezyasoc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barinas27@gmail.com" TargetMode="External"/><Relationship Id="rId7" Type="http://schemas.openxmlformats.org/officeDocument/2006/relationships/hyperlink" Target="mailto:anianamh@anahernandezyasoc.com" TargetMode="External"/><Relationship Id="rId2" Type="http://schemas.openxmlformats.org/officeDocument/2006/relationships/hyperlink" Target="mailto:rdiaz@lacasadelmovil.com.do" TargetMode="External"/><Relationship Id="rId1" Type="http://schemas.openxmlformats.org/officeDocument/2006/relationships/hyperlink" Target="mailto:anianamh@anahernandezyasoc.com" TargetMode="External"/><Relationship Id="rId6" Type="http://schemas.openxmlformats.org/officeDocument/2006/relationships/hyperlink" Target="mailto:anianamh@anahernandezyasoc.com" TargetMode="External"/><Relationship Id="rId5" Type="http://schemas.openxmlformats.org/officeDocument/2006/relationships/hyperlink" Target="mailto:meprisard@yahoo.com" TargetMode="External"/><Relationship Id="rId10" Type="http://schemas.openxmlformats.org/officeDocument/2006/relationships/comments" Target="../comments2.xml"/><Relationship Id="rId4" Type="http://schemas.openxmlformats.org/officeDocument/2006/relationships/hyperlink" Target="mailto:lsanchez@coiscoulaw..com" TargetMode="External"/><Relationship Id="rId9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wtineo@cne.gob.do" TargetMode="External"/><Relationship Id="rId3" Type="http://schemas.openxmlformats.org/officeDocument/2006/relationships/hyperlink" Target="mailto:justiciaytransparecia1@gmail.com" TargetMode="External"/><Relationship Id="rId7" Type="http://schemas.openxmlformats.org/officeDocument/2006/relationships/hyperlink" Target="mailto:egarcia@dmac.com.do" TargetMode="External"/><Relationship Id="rId12" Type="http://schemas.openxmlformats.org/officeDocument/2006/relationships/comments" Target="../comments3.xml"/><Relationship Id="rId2" Type="http://schemas.openxmlformats.org/officeDocument/2006/relationships/hyperlink" Target="mailto:meprisard@yahoo.com" TargetMode="External"/><Relationship Id="rId1" Type="http://schemas.openxmlformats.org/officeDocument/2006/relationships/hyperlink" Target="mailto:rangel.rivera26@gmail.com" TargetMode="External"/><Relationship Id="rId6" Type="http://schemas.openxmlformats.org/officeDocument/2006/relationships/hyperlink" Target="mailto:augusto.jimenez@outlook.com" TargetMode="External"/><Relationship Id="rId11" Type="http://schemas.openxmlformats.org/officeDocument/2006/relationships/vmlDrawing" Target="../drawings/vmlDrawing3.vml"/><Relationship Id="rId5" Type="http://schemas.openxmlformats.org/officeDocument/2006/relationships/hyperlink" Target="mailto:meprisard@yahoo.com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eba@bascorporation.com" TargetMode="External"/><Relationship Id="rId9" Type="http://schemas.openxmlformats.org/officeDocument/2006/relationships/hyperlink" Target="mailto:rc.mejia@bancentral.gov.d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hyperlink" Target="mailto:vasooscar@gmail.com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juncomojica@gmail.com" TargetMode="External"/><Relationship Id="rId1" Type="http://schemas.openxmlformats.org/officeDocument/2006/relationships/hyperlink" Target="mailto:1090982@est.intec.edu.do" TargetMode="External"/><Relationship Id="rId6" Type="http://schemas.openxmlformats.org/officeDocument/2006/relationships/hyperlink" Target="mailto:diegogiudicelli@gmail.com" TargetMode="External"/><Relationship Id="rId5" Type="http://schemas.openxmlformats.org/officeDocument/2006/relationships/hyperlink" Target="mailto:licda.mercedesmorel@hotmail.com" TargetMode="External"/><Relationship Id="rId10" Type="http://schemas.microsoft.com/office/2017/10/relationships/threadedComment" Target="../threadedComments/threadedComment1.xml"/><Relationship Id="rId4" Type="http://schemas.openxmlformats.org/officeDocument/2006/relationships/hyperlink" Target="mailto:licda.mercedesmorel@hotmail.com" TargetMode="External"/><Relationship Id="rId9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sbelectric@gmail.com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mailto:lmabogadosconsultoresyasocs@outlook.com" TargetMode="External"/><Relationship Id="rId7" Type="http://schemas.openxmlformats.org/officeDocument/2006/relationships/hyperlink" Target="mailto:geomargarcia1@gmail.com" TargetMode="External"/><Relationship Id="rId12" Type="http://schemas.openxmlformats.org/officeDocument/2006/relationships/hyperlink" Target="mailto:mortega@cepm.com.do" TargetMode="External"/><Relationship Id="rId2" Type="http://schemas.openxmlformats.org/officeDocument/2006/relationships/hyperlink" Target="mailto:acolmenarez@cepm.com.do" TargetMode="External"/><Relationship Id="rId16" Type="http://schemas.microsoft.com/office/2017/10/relationships/threadedComment" Target="../threadedComments/threadedComment2.xml"/><Relationship Id="rId1" Type="http://schemas.openxmlformats.org/officeDocument/2006/relationships/hyperlink" Target="mailto:napoleonsosavilla6@gmail.com" TargetMode="External"/><Relationship Id="rId6" Type="http://schemas.openxmlformats.org/officeDocument/2006/relationships/hyperlink" Target="mailto:daniela.tejeda@ul.com" TargetMode="External"/><Relationship Id="rId11" Type="http://schemas.openxmlformats.org/officeDocument/2006/relationships/hyperlink" Target="mailto:aerolga0718@hotmail.com" TargetMode="External"/><Relationship Id="rId5" Type="http://schemas.openxmlformats.org/officeDocument/2006/relationships/hyperlink" Target="mailto:hmonegrorondon@gmail.com" TargetMode="External"/><Relationship Id="rId15" Type="http://schemas.openxmlformats.org/officeDocument/2006/relationships/comments" Target="../comments5.xml"/><Relationship Id="rId10" Type="http://schemas.openxmlformats.org/officeDocument/2006/relationships/hyperlink" Target="mailto:jmacostas@cier.org" TargetMode="External"/><Relationship Id="rId4" Type="http://schemas.openxmlformats.org/officeDocument/2006/relationships/hyperlink" Target="mailto:flory_aquino@hotmail.com" TargetMode="External"/><Relationship Id="rId9" Type="http://schemas.openxmlformats.org/officeDocument/2006/relationships/hyperlink" Target="mailto:jesus_perez@administrativos.com" TargetMode="External"/><Relationship Id="rId1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alfredoespinal@hotmail.com" TargetMode="External"/><Relationship Id="rId13" Type="http://schemas.openxmlformats.org/officeDocument/2006/relationships/comments" Target="../comments6.xml"/><Relationship Id="rId3" Type="http://schemas.openxmlformats.org/officeDocument/2006/relationships/hyperlink" Target="mailto:licda.mercedesmorel@hotmail.com" TargetMode="External"/><Relationship Id="rId7" Type="http://schemas.openxmlformats.org/officeDocument/2006/relationships/hyperlink" Target="mailto:nuri8451@gmail.com" TargetMode="External"/><Relationship Id="rId12" Type="http://schemas.openxmlformats.org/officeDocument/2006/relationships/vmlDrawing" Target="../drawings/vmlDrawing6.vml"/><Relationship Id="rId2" Type="http://schemas.openxmlformats.org/officeDocument/2006/relationships/hyperlink" Target="mailto:mortega@cepm.com.do" TargetMode="External"/><Relationship Id="rId1" Type="http://schemas.openxmlformats.org/officeDocument/2006/relationships/hyperlink" Target="mailto:adolfo.rodriguez3020@gmail.com" TargetMode="External"/><Relationship Id="rId6" Type="http://schemas.openxmlformats.org/officeDocument/2006/relationships/hyperlink" Target="mailto:steven.rosario@baketilly.com.do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steven.rosario@baketilly.com.do" TargetMode="External"/><Relationship Id="rId10" Type="http://schemas.openxmlformats.org/officeDocument/2006/relationships/hyperlink" Target="mailto:asistente@pontezuela.com.do" TargetMode="External"/><Relationship Id="rId4" Type="http://schemas.openxmlformats.org/officeDocument/2006/relationships/hyperlink" Target="mailto:mguridim@unen.do" TargetMode="External"/><Relationship Id="rId9" Type="http://schemas.openxmlformats.org/officeDocument/2006/relationships/hyperlink" Target="mailto:rc.mejia@bancentral.gov.do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C24" sqref="C24"/>
    </sheetView>
  </sheetViews>
  <sheetFormatPr baseColWidth="10" defaultColWidth="11.42578125" defaultRowHeight="16.5" x14ac:dyDescent="0.25"/>
  <cols>
    <col min="1" max="1" width="3.28515625" bestFit="1" customWidth="1"/>
    <col min="2" max="2" width="28.42578125" style="8" bestFit="1" customWidth="1"/>
    <col min="3" max="3" width="14.140625" style="1" customWidth="1"/>
    <col min="4" max="4" width="8.140625" style="1" customWidth="1"/>
    <col min="5" max="5" width="35.7109375" style="1" customWidth="1"/>
    <col min="6" max="6" width="11.5703125" style="1" bestFit="1" customWidth="1"/>
    <col min="7" max="7" width="11.28515625" style="1" customWidth="1"/>
    <col min="8" max="8" width="16.42578125" style="1" customWidth="1"/>
    <col min="9" max="9" width="11" style="1" customWidth="1"/>
    <col min="10" max="10" width="10.28515625" style="1" customWidth="1"/>
    <col min="11" max="11" width="22.5703125" bestFit="1" customWidth="1"/>
  </cols>
  <sheetData>
    <row r="1" spans="1:11" ht="23.25" x14ac:dyDescent="0.25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x14ac:dyDescent="0.2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x14ac:dyDescent="0.25">
      <c r="A3" s="182" t="s">
        <v>59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13" customFormat="1" ht="9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53.25" customHeight="1" thickBot="1" x14ac:dyDescent="0.3">
      <c r="A5" s="15" t="s">
        <v>15</v>
      </c>
      <c r="B5" s="16" t="s">
        <v>3</v>
      </c>
      <c r="C5" s="16" t="s">
        <v>20</v>
      </c>
      <c r="D5" s="16" t="s">
        <v>16</v>
      </c>
      <c r="E5" s="16" t="s">
        <v>4</v>
      </c>
      <c r="F5" s="128" t="s">
        <v>13</v>
      </c>
      <c r="G5" s="128" t="s">
        <v>0</v>
      </c>
      <c r="H5" s="128" t="s">
        <v>17</v>
      </c>
      <c r="I5" s="128" t="s">
        <v>1</v>
      </c>
      <c r="J5" s="128" t="s">
        <v>2</v>
      </c>
      <c r="K5" s="129" t="s">
        <v>21</v>
      </c>
    </row>
    <row r="6" spans="1:11" s="38" customFormat="1" x14ac:dyDescent="0.25">
      <c r="A6" s="5">
        <v>1</v>
      </c>
      <c r="B6" s="7" t="s">
        <v>69</v>
      </c>
      <c r="C6" s="9" t="s">
        <v>40</v>
      </c>
      <c r="D6" s="2"/>
      <c r="E6" s="120" t="s">
        <v>70</v>
      </c>
      <c r="F6" s="130" t="s">
        <v>51</v>
      </c>
      <c r="G6" s="86">
        <v>44566</v>
      </c>
      <c r="H6" s="139" t="s">
        <v>68</v>
      </c>
      <c r="I6" s="86">
        <v>44574</v>
      </c>
      <c r="J6" s="130">
        <v>5</v>
      </c>
      <c r="K6" s="139" t="s">
        <v>42</v>
      </c>
    </row>
    <row r="7" spans="1:11" s="38" customFormat="1" x14ac:dyDescent="0.25">
      <c r="A7" s="5">
        <v>2</v>
      </c>
      <c r="B7" s="7" t="s">
        <v>41</v>
      </c>
      <c r="C7" s="118" t="s">
        <v>40</v>
      </c>
      <c r="D7" s="119"/>
      <c r="E7" s="120" t="s">
        <v>37</v>
      </c>
      <c r="F7" s="130" t="s">
        <v>11</v>
      </c>
      <c r="G7" s="86">
        <v>44572</v>
      </c>
      <c r="H7" s="118" t="s">
        <v>44</v>
      </c>
      <c r="I7" s="86">
        <v>44593</v>
      </c>
      <c r="J7" s="130">
        <v>14</v>
      </c>
      <c r="K7" s="118" t="s">
        <v>43</v>
      </c>
    </row>
    <row r="8" spans="1:11" s="38" customFormat="1" x14ac:dyDescent="0.25">
      <c r="A8" s="5">
        <v>3</v>
      </c>
      <c r="B8" s="7" t="s">
        <v>62</v>
      </c>
      <c r="C8" s="118" t="s">
        <v>40</v>
      </c>
      <c r="D8" s="2"/>
      <c r="E8" s="120" t="s">
        <v>71</v>
      </c>
      <c r="F8" s="130" t="s">
        <v>11</v>
      </c>
      <c r="G8" s="86">
        <v>44573</v>
      </c>
      <c r="H8" s="118" t="s">
        <v>44</v>
      </c>
      <c r="I8" s="86">
        <v>44574</v>
      </c>
      <c r="J8" s="130">
        <v>1</v>
      </c>
      <c r="K8" s="118" t="s">
        <v>43</v>
      </c>
    </row>
    <row r="9" spans="1:11" x14ac:dyDescent="0.25">
      <c r="A9" s="5">
        <v>4</v>
      </c>
      <c r="B9" s="7" t="s">
        <v>64</v>
      </c>
      <c r="C9" s="118" t="s">
        <v>40</v>
      </c>
      <c r="D9" s="2"/>
      <c r="E9" s="120" t="s">
        <v>72</v>
      </c>
      <c r="F9" s="130" t="s">
        <v>50</v>
      </c>
      <c r="G9" s="86">
        <v>44578</v>
      </c>
      <c r="H9" s="118" t="s">
        <v>58</v>
      </c>
      <c r="I9" s="86">
        <v>44580</v>
      </c>
      <c r="J9" s="130">
        <v>2</v>
      </c>
      <c r="K9" s="118" t="s">
        <v>77</v>
      </c>
    </row>
    <row r="10" spans="1:11" x14ac:dyDescent="0.25">
      <c r="A10" s="5">
        <v>5</v>
      </c>
      <c r="B10" s="7" t="s">
        <v>66</v>
      </c>
      <c r="C10" s="118" t="s">
        <v>40</v>
      </c>
      <c r="D10" s="2"/>
      <c r="E10" s="120" t="s">
        <v>73</v>
      </c>
      <c r="F10" s="130" t="s">
        <v>52</v>
      </c>
      <c r="G10" s="86">
        <v>44578</v>
      </c>
      <c r="H10" s="118" t="s">
        <v>29</v>
      </c>
      <c r="I10" s="86">
        <v>44599</v>
      </c>
      <c r="J10" s="130">
        <v>14</v>
      </c>
      <c r="K10" s="118" t="s">
        <v>42</v>
      </c>
    </row>
    <row r="11" spans="1:11" x14ac:dyDescent="0.25">
      <c r="A11" s="5">
        <v>6</v>
      </c>
      <c r="B11" s="7" t="s">
        <v>63</v>
      </c>
      <c r="C11" s="118" t="s">
        <v>40</v>
      </c>
      <c r="D11" s="2"/>
      <c r="E11" s="120" t="s">
        <v>74</v>
      </c>
      <c r="F11" s="130" t="s">
        <v>11</v>
      </c>
      <c r="G11" s="86">
        <v>44586</v>
      </c>
      <c r="H11" s="118" t="s">
        <v>68</v>
      </c>
      <c r="I11" s="86">
        <v>44562</v>
      </c>
      <c r="J11" s="130">
        <v>5</v>
      </c>
      <c r="K11" s="118" t="s">
        <v>68</v>
      </c>
    </row>
    <row r="12" spans="1:11" s="38" customFormat="1" x14ac:dyDescent="0.25">
      <c r="A12" s="5">
        <v>7</v>
      </c>
      <c r="B12" s="7" t="s">
        <v>89</v>
      </c>
      <c r="C12" s="118" t="s">
        <v>40</v>
      </c>
      <c r="D12" s="119"/>
      <c r="E12" s="120" t="s">
        <v>76</v>
      </c>
      <c r="F12" s="130" t="s">
        <v>50</v>
      </c>
      <c r="G12" s="86">
        <v>44588</v>
      </c>
      <c r="H12" s="118" t="s">
        <v>58</v>
      </c>
      <c r="I12" s="86">
        <v>44601</v>
      </c>
      <c r="J12" s="130">
        <v>8</v>
      </c>
      <c r="K12" s="118" t="s">
        <v>77</v>
      </c>
    </row>
    <row r="13" spans="1:11" s="38" customFormat="1" x14ac:dyDescent="0.25">
      <c r="A13" s="5">
        <v>8</v>
      </c>
      <c r="B13" s="7" t="s">
        <v>67</v>
      </c>
      <c r="C13" s="118" t="s">
        <v>40</v>
      </c>
      <c r="D13" s="119"/>
      <c r="E13" s="120" t="s">
        <v>75</v>
      </c>
      <c r="F13" s="130" t="s">
        <v>11</v>
      </c>
      <c r="G13" s="86">
        <v>44586</v>
      </c>
      <c r="H13" s="139" t="s">
        <v>68</v>
      </c>
      <c r="I13" s="86">
        <v>44593</v>
      </c>
      <c r="J13" s="130">
        <v>5</v>
      </c>
      <c r="K13" s="139" t="s">
        <v>43</v>
      </c>
    </row>
    <row r="14" spans="1:11" s="38" customFormat="1" x14ac:dyDescent="0.25">
      <c r="A14" s="5">
        <v>9</v>
      </c>
      <c r="B14" s="7" t="s">
        <v>54</v>
      </c>
      <c r="C14" s="118" t="s">
        <v>40</v>
      </c>
      <c r="D14" s="119"/>
      <c r="E14" s="120" t="s">
        <v>55</v>
      </c>
      <c r="F14" s="130" t="s">
        <v>11</v>
      </c>
      <c r="G14" s="86">
        <v>44592</v>
      </c>
      <c r="H14" s="139" t="s">
        <v>68</v>
      </c>
      <c r="I14" s="86">
        <v>44593</v>
      </c>
      <c r="J14" s="130">
        <v>5</v>
      </c>
      <c r="K14" s="139" t="s">
        <v>43</v>
      </c>
    </row>
    <row r="15" spans="1:11" s="38" customFormat="1" x14ac:dyDescent="0.25">
      <c r="A15" s="103"/>
      <c r="B15" s="60"/>
      <c r="C15" s="102"/>
      <c r="D15" s="57"/>
      <c r="E15" s="58"/>
      <c r="F15" s="101"/>
      <c r="G15" s="59"/>
      <c r="H15" s="101"/>
      <c r="I15" s="59"/>
      <c r="J15" s="127">
        <f>AVERAGE(J6:J14)</f>
        <v>6.5555555555555554</v>
      </c>
      <c r="K15" s="57"/>
    </row>
    <row r="17" spans="2:11" s="32" customFormat="1" ht="38.25" x14ac:dyDescent="0.25">
      <c r="B17" s="29" t="s">
        <v>23</v>
      </c>
      <c r="C17" s="133" t="s">
        <v>25</v>
      </c>
      <c r="D17" s="133" t="s">
        <v>26</v>
      </c>
      <c r="E17" s="134" t="s">
        <v>27</v>
      </c>
      <c r="F17" s="1"/>
      <c r="G17" s="1"/>
      <c r="H17" s="135" t="s">
        <v>32</v>
      </c>
      <c r="I17" s="133" t="s">
        <v>25</v>
      </c>
      <c r="J17" s="133" t="s">
        <v>26</v>
      </c>
      <c r="K17" s="134" t="s">
        <v>27</v>
      </c>
    </row>
    <row r="18" spans="2:11" s="34" customFormat="1" x14ac:dyDescent="0.25">
      <c r="B18" s="33" t="s">
        <v>14</v>
      </c>
      <c r="C18" s="64">
        <v>0</v>
      </c>
      <c r="D18" s="64">
        <v>1</v>
      </c>
      <c r="E18" s="64">
        <f>D18+C18</f>
        <v>1</v>
      </c>
      <c r="F18" s="32"/>
      <c r="G18" s="32"/>
      <c r="H18" s="80" t="s">
        <v>5</v>
      </c>
      <c r="I18" s="81">
        <v>0</v>
      </c>
      <c r="J18" s="81">
        <v>1</v>
      </c>
      <c r="K18" s="64">
        <f>J18+I18</f>
        <v>1</v>
      </c>
    </row>
    <row r="19" spans="2:11" s="32" customFormat="1" x14ac:dyDescent="0.25">
      <c r="B19" s="28" t="s">
        <v>24</v>
      </c>
      <c r="C19" s="64">
        <v>0</v>
      </c>
      <c r="D19" s="64">
        <v>1</v>
      </c>
      <c r="E19" s="64">
        <f t="shared" ref="E19:E21" si="0">D19+C19</f>
        <v>1</v>
      </c>
      <c r="F19" s="34"/>
      <c r="G19" s="34"/>
      <c r="H19" s="73" t="s">
        <v>56</v>
      </c>
      <c r="I19" s="64">
        <v>0</v>
      </c>
      <c r="J19" s="64">
        <v>2</v>
      </c>
      <c r="K19" s="64">
        <f t="shared" ref="K19:K23" si="1">J19+I19</f>
        <v>2</v>
      </c>
    </row>
    <row r="20" spans="2:11" s="32" customFormat="1" x14ac:dyDescent="0.25">
      <c r="B20" s="33" t="s">
        <v>11</v>
      </c>
      <c r="C20" s="64">
        <v>0</v>
      </c>
      <c r="D20" s="64">
        <v>5</v>
      </c>
      <c r="E20" s="64">
        <f t="shared" si="0"/>
        <v>5</v>
      </c>
      <c r="F20" s="34"/>
      <c r="G20" s="34"/>
      <c r="H20" s="73" t="s">
        <v>6</v>
      </c>
      <c r="I20" s="64">
        <v>0</v>
      </c>
      <c r="J20" s="64">
        <v>2</v>
      </c>
      <c r="K20" s="64">
        <f t="shared" si="1"/>
        <v>2</v>
      </c>
    </row>
    <row r="21" spans="2:11" s="32" customFormat="1" x14ac:dyDescent="0.25">
      <c r="B21" s="28">
        <v>311</v>
      </c>
      <c r="C21" s="64">
        <v>0</v>
      </c>
      <c r="D21" s="64">
        <v>2</v>
      </c>
      <c r="E21" s="64">
        <f t="shared" si="0"/>
        <v>2</v>
      </c>
      <c r="F21" s="34"/>
      <c r="G21" s="34"/>
      <c r="H21" s="73" t="s">
        <v>10</v>
      </c>
      <c r="I21" s="64">
        <v>0</v>
      </c>
      <c r="J21" s="64">
        <v>3</v>
      </c>
      <c r="K21" s="64">
        <f t="shared" si="1"/>
        <v>3</v>
      </c>
    </row>
    <row r="22" spans="2:11" s="32" customFormat="1" x14ac:dyDescent="0.25">
      <c r="B22" s="27" t="s">
        <v>27</v>
      </c>
      <c r="C22" s="37">
        <f>SUBTOTAL(9,C18:C21)</f>
        <v>0</v>
      </c>
      <c r="D22" s="37">
        <f>SUBTOTAL(9,D18:D21)</f>
        <v>9</v>
      </c>
      <c r="E22" s="37">
        <f>SUBTOTAL(9,E18:E21)</f>
        <v>9</v>
      </c>
      <c r="F22" s="34"/>
      <c r="G22" s="34"/>
      <c r="H22" s="156" t="s">
        <v>12</v>
      </c>
      <c r="I22" s="64">
        <v>0</v>
      </c>
      <c r="J22" s="64">
        <v>0</v>
      </c>
      <c r="K22" s="64">
        <f t="shared" si="1"/>
        <v>0</v>
      </c>
    </row>
    <row r="23" spans="2:11" s="32" customFormat="1" x14ac:dyDescent="0.25">
      <c r="B23" s="8"/>
      <c r="C23" s="1"/>
      <c r="D23" s="1"/>
      <c r="E23" s="1"/>
      <c r="F23" s="34"/>
      <c r="G23" s="34"/>
      <c r="H23" s="73" t="s">
        <v>7</v>
      </c>
      <c r="I23" s="64">
        <v>0</v>
      </c>
      <c r="J23" s="64">
        <v>2</v>
      </c>
      <c r="K23" s="64">
        <f t="shared" si="1"/>
        <v>2</v>
      </c>
    </row>
    <row r="24" spans="2:11" s="32" customFormat="1" x14ac:dyDescent="0.25">
      <c r="B24" s="8"/>
      <c r="C24" s="1"/>
      <c r="D24" s="1"/>
      <c r="E24" s="1"/>
      <c r="F24" s="34"/>
      <c r="G24" s="34"/>
      <c r="H24" s="75" t="s">
        <v>27</v>
      </c>
      <c r="I24" s="104">
        <f>SUBTOTAL(9,I19:I23)</f>
        <v>0</v>
      </c>
      <c r="J24" s="104">
        <f>SUBTOTAL(9,J18:J23)</f>
        <v>10</v>
      </c>
      <c r="K24" s="94">
        <f>SUBTOTAL(9,K18:K23)</f>
        <v>10</v>
      </c>
    </row>
    <row r="25" spans="2:11" s="32" customFormat="1" x14ac:dyDescent="0.25">
      <c r="B25" s="8"/>
      <c r="C25" s="1"/>
      <c r="D25" s="1"/>
      <c r="E25" s="1"/>
      <c r="F25" s="34"/>
      <c r="G25" s="34"/>
      <c r="H25" s="95"/>
      <c r="I25" s="96"/>
      <c r="J25" s="96"/>
      <c r="K25" s="96"/>
    </row>
    <row r="26" spans="2:11" s="38" customFormat="1" x14ac:dyDescent="0.25">
      <c r="B26" s="8"/>
      <c r="C26" s="1"/>
      <c r="D26" s="1"/>
      <c r="E26" s="1"/>
      <c r="F26" s="1"/>
      <c r="G26" s="1"/>
      <c r="H26" s="97"/>
      <c r="I26" s="98"/>
      <c r="J26" s="98"/>
      <c r="K26" s="98"/>
    </row>
    <row r="31" spans="2:11" x14ac:dyDescent="0.25">
      <c r="B31"/>
    </row>
  </sheetData>
  <sortState xmlns:xlrd2="http://schemas.microsoft.com/office/spreadsheetml/2017/richdata2" ref="H16:K23">
    <sortCondition ref="H16"/>
  </sortState>
  <mergeCells count="3">
    <mergeCell ref="A1:K1"/>
    <mergeCell ref="A2:K2"/>
    <mergeCell ref="A3:K3"/>
  </mergeCells>
  <hyperlinks>
    <hyperlink ref="E6" r:id="rId1" xr:uid="{00000000-0004-0000-0000-000000000000}"/>
    <hyperlink ref="E7" r:id="rId2" xr:uid="{00000000-0004-0000-0000-000001000000}"/>
    <hyperlink ref="E8" r:id="rId3" xr:uid="{00000000-0004-0000-0000-000002000000}"/>
    <hyperlink ref="E9" r:id="rId4" xr:uid="{00000000-0004-0000-0000-000003000000}"/>
    <hyperlink ref="E10" r:id="rId5" xr:uid="{00000000-0004-0000-0000-000004000000}"/>
    <hyperlink ref="E11" r:id="rId6" xr:uid="{00000000-0004-0000-0000-000005000000}"/>
    <hyperlink ref="E13" r:id="rId7" xr:uid="{00000000-0004-0000-0000-000006000000}"/>
    <hyperlink ref="E12" r:id="rId8" xr:uid="{00000000-0004-0000-0000-000007000000}"/>
    <hyperlink ref="E14" r:id="rId9" xr:uid="{00000000-0004-0000-0000-000008000000}"/>
  </hyperlinks>
  <pageMargins left="0.25" right="0.25" top="0.75" bottom="0.75" header="0.3" footer="0.3"/>
  <pageSetup scale="79" orientation="landscape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view="pageBreakPreview" zoomScale="86" zoomScaleNormal="110" zoomScaleSheetLayoutView="86" workbookViewId="0">
      <pane xSplit="2" ySplit="5" topLeftCell="C20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baseColWidth="10" defaultColWidth="11.42578125" defaultRowHeight="16.5" x14ac:dyDescent="0.25"/>
  <cols>
    <col min="1" max="1" width="4" customWidth="1"/>
    <col min="2" max="2" width="25.140625" style="8" customWidth="1"/>
    <col min="3" max="3" width="11.7109375" style="1" customWidth="1"/>
    <col min="4" max="4" width="12.85546875" style="1" customWidth="1"/>
    <col min="5" max="5" width="38.7109375" style="1" customWidth="1"/>
    <col min="6" max="6" width="20.42578125" style="1" customWidth="1"/>
    <col min="7" max="7" width="13.28515625" style="1" customWidth="1"/>
    <col min="8" max="8" width="22.140625" style="1" bestFit="1" customWidth="1"/>
    <col min="9" max="9" width="14.140625" style="1" customWidth="1"/>
    <col min="10" max="10" width="13.140625" style="1" customWidth="1"/>
    <col min="11" max="11" width="22.5703125" bestFit="1" customWidth="1"/>
  </cols>
  <sheetData>
    <row r="1" spans="1:11" ht="23.25" x14ac:dyDescent="0.25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x14ac:dyDescent="0.2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x14ac:dyDescent="0.25">
      <c r="A3" s="183" t="s">
        <v>60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13" customFormat="1" ht="9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59.25" customHeight="1" thickBot="1" x14ac:dyDescent="0.3">
      <c r="A5" s="15" t="s">
        <v>15</v>
      </c>
      <c r="B5" s="25" t="s">
        <v>3</v>
      </c>
      <c r="C5" s="25" t="s">
        <v>20</v>
      </c>
      <c r="D5" s="25" t="s">
        <v>16</v>
      </c>
      <c r="E5" s="25" t="s">
        <v>4</v>
      </c>
      <c r="F5" s="25" t="s">
        <v>13</v>
      </c>
      <c r="G5" s="25" t="s">
        <v>0</v>
      </c>
      <c r="H5" s="25" t="s">
        <v>17</v>
      </c>
      <c r="I5" s="25" t="s">
        <v>1</v>
      </c>
      <c r="J5" s="25" t="s">
        <v>2</v>
      </c>
      <c r="K5" s="26" t="s">
        <v>21</v>
      </c>
    </row>
    <row r="6" spans="1:11" x14ac:dyDescent="0.25">
      <c r="A6" s="5">
        <v>1</v>
      </c>
      <c r="B6" s="131" t="s">
        <v>54</v>
      </c>
      <c r="C6" s="119" t="s">
        <v>40</v>
      </c>
      <c r="D6" s="105" t="s">
        <v>40</v>
      </c>
      <c r="E6" s="120" t="s">
        <v>55</v>
      </c>
      <c r="F6" s="132" t="s">
        <v>39</v>
      </c>
      <c r="G6" s="86">
        <v>44593</v>
      </c>
      <c r="H6" s="140" t="s">
        <v>68</v>
      </c>
      <c r="I6" s="142">
        <v>44602</v>
      </c>
      <c r="J6" s="140">
        <v>7</v>
      </c>
      <c r="K6" s="140" t="s">
        <v>42</v>
      </c>
    </row>
    <row r="7" spans="1:11" s="38" customFormat="1" x14ac:dyDescent="0.25">
      <c r="A7" s="14">
        <v>2</v>
      </c>
      <c r="B7" s="131" t="s">
        <v>65</v>
      </c>
      <c r="C7" s="119" t="s">
        <v>40</v>
      </c>
      <c r="D7" s="105">
        <v>8093179500</v>
      </c>
      <c r="E7" s="106" t="s">
        <v>40</v>
      </c>
      <c r="F7" s="132" t="s">
        <v>78</v>
      </c>
      <c r="G7" s="86">
        <v>44594</v>
      </c>
      <c r="H7" s="132" t="s">
        <v>58</v>
      </c>
      <c r="I7" s="86">
        <v>44596</v>
      </c>
      <c r="J7" s="17">
        <v>2</v>
      </c>
      <c r="K7" s="105" t="s">
        <v>79</v>
      </c>
    </row>
    <row r="8" spans="1:11" s="38" customFormat="1" x14ac:dyDescent="0.25">
      <c r="A8" s="14">
        <v>3</v>
      </c>
      <c r="B8" s="131" t="s">
        <v>82</v>
      </c>
      <c r="C8" s="119" t="s">
        <v>40</v>
      </c>
      <c r="D8" s="105" t="s">
        <v>40</v>
      </c>
      <c r="E8" s="120" t="s">
        <v>81</v>
      </c>
      <c r="F8" s="132" t="s">
        <v>39</v>
      </c>
      <c r="G8" s="86">
        <v>44599</v>
      </c>
      <c r="H8" s="132" t="s">
        <v>5</v>
      </c>
      <c r="I8" s="86">
        <v>44599</v>
      </c>
      <c r="J8" s="17">
        <v>1</v>
      </c>
      <c r="K8" s="105" t="s">
        <v>83</v>
      </c>
    </row>
    <row r="9" spans="1:11" s="38" customFormat="1" x14ac:dyDescent="0.25">
      <c r="A9" s="14">
        <v>4</v>
      </c>
      <c r="B9" s="131" t="s">
        <v>61</v>
      </c>
      <c r="C9" s="119" t="s">
        <v>40</v>
      </c>
      <c r="D9" s="105" t="s">
        <v>40</v>
      </c>
      <c r="E9" s="120" t="s">
        <v>80</v>
      </c>
      <c r="F9" s="132" t="s">
        <v>11</v>
      </c>
      <c r="G9" s="86">
        <v>44599</v>
      </c>
      <c r="H9" s="132" t="s">
        <v>5</v>
      </c>
      <c r="I9" s="86">
        <v>44599</v>
      </c>
      <c r="J9" s="17">
        <v>1</v>
      </c>
      <c r="K9" s="105" t="s">
        <v>43</v>
      </c>
    </row>
    <row r="10" spans="1:11" x14ac:dyDescent="0.25">
      <c r="A10" s="14">
        <v>5</v>
      </c>
      <c r="B10" s="131" t="s">
        <v>88</v>
      </c>
      <c r="C10" s="119" t="s">
        <v>40</v>
      </c>
      <c r="D10" s="105">
        <v>8299425382</v>
      </c>
      <c r="E10" s="106" t="s">
        <v>97</v>
      </c>
      <c r="F10" s="132" t="s">
        <v>78</v>
      </c>
      <c r="G10" s="86">
        <v>44600</v>
      </c>
      <c r="H10" s="132" t="s">
        <v>58</v>
      </c>
      <c r="I10" s="86">
        <v>44601</v>
      </c>
      <c r="J10" s="17">
        <v>1</v>
      </c>
      <c r="K10" s="119" t="s">
        <v>79</v>
      </c>
    </row>
    <row r="11" spans="1:11" s="38" customFormat="1" x14ac:dyDescent="0.25">
      <c r="A11" s="14">
        <v>6</v>
      </c>
      <c r="B11" s="131" t="s">
        <v>90</v>
      </c>
      <c r="C11" s="119" t="s">
        <v>40</v>
      </c>
      <c r="D11" s="107">
        <v>8093902064</v>
      </c>
      <c r="E11" s="120" t="s">
        <v>91</v>
      </c>
      <c r="F11" s="132" t="s">
        <v>11</v>
      </c>
      <c r="G11" s="86">
        <v>44610</v>
      </c>
      <c r="H11" s="132" t="s">
        <v>6</v>
      </c>
      <c r="I11" s="86">
        <v>44613</v>
      </c>
      <c r="J11" s="17">
        <v>1</v>
      </c>
      <c r="K11" s="107" t="s">
        <v>43</v>
      </c>
    </row>
    <row r="12" spans="1:11" s="38" customFormat="1" x14ac:dyDescent="0.25">
      <c r="A12" s="14">
        <v>7</v>
      </c>
      <c r="B12" s="131" t="s">
        <v>95</v>
      </c>
      <c r="C12" s="119" t="s">
        <v>40</v>
      </c>
      <c r="D12" s="105">
        <v>8492440342</v>
      </c>
      <c r="E12" s="120" t="s">
        <v>96</v>
      </c>
      <c r="F12" s="132" t="s">
        <v>11</v>
      </c>
      <c r="G12" s="86">
        <v>44614</v>
      </c>
      <c r="H12" s="132" t="s">
        <v>9</v>
      </c>
      <c r="I12" s="86">
        <v>44615</v>
      </c>
      <c r="J12" s="17">
        <v>1</v>
      </c>
      <c r="K12" s="119" t="s">
        <v>43</v>
      </c>
    </row>
    <row r="13" spans="1:11" s="38" customFormat="1" x14ac:dyDescent="0.25">
      <c r="A13" s="14">
        <v>8</v>
      </c>
      <c r="B13" s="131" t="s">
        <v>63</v>
      </c>
      <c r="C13" s="119" t="s">
        <v>40</v>
      </c>
      <c r="D13" s="119" t="s">
        <v>93</v>
      </c>
      <c r="E13" s="120" t="s">
        <v>94</v>
      </c>
      <c r="F13" s="132" t="s">
        <v>39</v>
      </c>
      <c r="G13" s="86">
        <v>44615</v>
      </c>
      <c r="H13" s="132" t="s">
        <v>44</v>
      </c>
      <c r="I13" s="86">
        <v>44615</v>
      </c>
      <c r="J13" s="17">
        <v>1</v>
      </c>
      <c r="K13" s="119" t="s">
        <v>42</v>
      </c>
    </row>
    <row r="14" spans="1:11" s="38" customFormat="1" x14ac:dyDescent="0.25">
      <c r="A14" s="14">
        <v>9</v>
      </c>
      <c r="B14" s="131" t="s">
        <v>54</v>
      </c>
      <c r="C14" s="119" t="s">
        <v>40</v>
      </c>
      <c r="D14" s="119" t="s">
        <v>40</v>
      </c>
      <c r="E14" s="120" t="s">
        <v>55</v>
      </c>
      <c r="F14" s="132" t="s">
        <v>11</v>
      </c>
      <c r="G14" s="86">
        <v>44615</v>
      </c>
      <c r="H14" s="140" t="s">
        <v>68</v>
      </c>
      <c r="I14" s="142">
        <v>44616</v>
      </c>
      <c r="J14" s="140">
        <v>1</v>
      </c>
      <c r="K14" s="141" t="s">
        <v>43</v>
      </c>
    </row>
    <row r="15" spans="1:11" s="38" customFormat="1" x14ac:dyDescent="0.25">
      <c r="A15" s="136">
        <v>10</v>
      </c>
      <c r="B15" s="131" t="s">
        <v>54</v>
      </c>
      <c r="C15" s="119" t="s">
        <v>40</v>
      </c>
      <c r="D15" s="119" t="s">
        <v>40</v>
      </c>
      <c r="E15" s="120" t="s">
        <v>55</v>
      </c>
      <c r="F15" s="132" t="s">
        <v>11</v>
      </c>
      <c r="G15" s="86">
        <v>44617</v>
      </c>
      <c r="H15" s="140" t="s">
        <v>68</v>
      </c>
      <c r="I15" s="86">
        <v>44622</v>
      </c>
      <c r="J15" s="140">
        <v>2</v>
      </c>
      <c r="K15" s="141" t="s">
        <v>43</v>
      </c>
    </row>
    <row r="16" spans="1:11" s="38" customFormat="1" x14ac:dyDescent="0.25">
      <c r="A16" s="103"/>
      <c r="B16" s="143"/>
      <c r="C16" s="57"/>
      <c r="D16" s="57"/>
      <c r="E16" s="58"/>
      <c r="F16" s="144"/>
      <c r="G16" s="59"/>
      <c r="H16" s="145"/>
      <c r="I16" s="146"/>
      <c r="J16" s="145">
        <f>AVERAGE(J6:J15)</f>
        <v>1.8</v>
      </c>
      <c r="K16" s="147"/>
    </row>
    <row r="18" spans="2:11" ht="47.25" x14ac:dyDescent="0.25">
      <c r="B18" s="42" t="s">
        <v>35</v>
      </c>
      <c r="C18" s="30" t="s">
        <v>25</v>
      </c>
      <c r="D18" s="30" t="s">
        <v>26</v>
      </c>
      <c r="E18" s="31" t="s">
        <v>27</v>
      </c>
      <c r="H18" s="42" t="s">
        <v>17</v>
      </c>
      <c r="I18" s="31" t="s">
        <v>25</v>
      </c>
      <c r="J18" s="30" t="s">
        <v>30</v>
      </c>
      <c r="K18" s="31" t="s">
        <v>27</v>
      </c>
    </row>
    <row r="19" spans="2:11" x14ac:dyDescent="0.25">
      <c r="B19" s="33" t="s">
        <v>14</v>
      </c>
      <c r="C19" s="64">
        <v>0</v>
      </c>
      <c r="D19" s="64">
        <v>0</v>
      </c>
      <c r="E19" s="64">
        <f>C19+D19</f>
        <v>0</v>
      </c>
      <c r="H19" s="43" t="s">
        <v>10</v>
      </c>
      <c r="I19" s="47">
        <v>0</v>
      </c>
      <c r="J19" s="47">
        <v>1</v>
      </c>
      <c r="K19" s="47">
        <f>I19+J19</f>
        <v>1</v>
      </c>
    </row>
    <row r="20" spans="2:11" x14ac:dyDescent="0.25">
      <c r="B20" s="28" t="s">
        <v>24</v>
      </c>
      <c r="C20" s="64">
        <v>0</v>
      </c>
      <c r="D20" s="64">
        <v>3</v>
      </c>
      <c r="E20" s="64">
        <f t="shared" ref="E20:E22" si="0">C20+D20</f>
        <v>3</v>
      </c>
      <c r="H20" s="43" t="s">
        <v>7</v>
      </c>
      <c r="I20" s="64">
        <v>0</v>
      </c>
      <c r="J20" s="64">
        <v>3</v>
      </c>
      <c r="K20" s="64">
        <f t="shared" ref="K20:K24" si="1">I20+J20</f>
        <v>3</v>
      </c>
    </row>
    <row r="21" spans="2:11" x14ac:dyDescent="0.25">
      <c r="B21" s="33" t="s">
        <v>11</v>
      </c>
      <c r="C21" s="64">
        <v>0</v>
      </c>
      <c r="D21" s="64">
        <v>5</v>
      </c>
      <c r="E21" s="64">
        <f t="shared" si="0"/>
        <v>5</v>
      </c>
      <c r="H21" s="43" t="s">
        <v>6</v>
      </c>
      <c r="I21" s="64">
        <v>0</v>
      </c>
      <c r="J21" s="64">
        <v>2</v>
      </c>
      <c r="K21" s="64">
        <f t="shared" si="1"/>
        <v>2</v>
      </c>
    </row>
    <row r="22" spans="2:11" s="38" customFormat="1" x14ac:dyDescent="0.25">
      <c r="B22" s="28">
        <v>311</v>
      </c>
      <c r="C22" s="64">
        <v>0</v>
      </c>
      <c r="D22" s="64">
        <v>2</v>
      </c>
      <c r="E22" s="64">
        <f t="shared" si="0"/>
        <v>2</v>
      </c>
      <c r="F22" s="1"/>
      <c r="G22" s="1"/>
      <c r="H22" s="43" t="s">
        <v>98</v>
      </c>
      <c r="I22" s="64">
        <v>0</v>
      </c>
      <c r="J22" s="64">
        <v>2</v>
      </c>
      <c r="K22" s="64">
        <f t="shared" si="1"/>
        <v>2</v>
      </c>
    </row>
    <row r="23" spans="2:11" s="38" customFormat="1" ht="22.5" customHeight="1" x14ac:dyDescent="0.25">
      <c r="B23" s="27" t="s">
        <v>27</v>
      </c>
      <c r="C23" s="37">
        <f>SUBTOTAL(9,C19:C22)</f>
        <v>0</v>
      </c>
      <c r="D23" s="37">
        <v>0</v>
      </c>
      <c r="E23" s="37">
        <f>SUBTOTAL(9,E19:E22)</f>
        <v>10</v>
      </c>
      <c r="F23" s="1"/>
      <c r="G23" s="1"/>
      <c r="H23" s="43" t="s">
        <v>38</v>
      </c>
      <c r="I23" s="64">
        <v>0</v>
      </c>
      <c r="J23" s="64">
        <v>1</v>
      </c>
      <c r="K23" s="64">
        <f t="shared" si="1"/>
        <v>1</v>
      </c>
    </row>
    <row r="24" spans="2:11" x14ac:dyDescent="0.25">
      <c r="H24" s="43" t="s">
        <v>5</v>
      </c>
      <c r="I24" s="64">
        <v>0</v>
      </c>
      <c r="J24" s="47">
        <v>2</v>
      </c>
      <c r="K24" s="64">
        <f t="shared" si="1"/>
        <v>2</v>
      </c>
    </row>
    <row r="25" spans="2:11" x14ac:dyDescent="0.25">
      <c r="H25" s="22" t="s">
        <v>27</v>
      </c>
      <c r="I25" s="37">
        <f>SUBTOTAL(9,I19:I24)</f>
        <v>0</v>
      </c>
      <c r="J25" s="37">
        <f>SUM(J19:J24)</f>
        <v>11</v>
      </c>
      <c r="K25" s="37">
        <f>SUM(K19:K24)</f>
        <v>11</v>
      </c>
    </row>
  </sheetData>
  <sortState xmlns:xlrd2="http://schemas.microsoft.com/office/spreadsheetml/2017/richdata2" ref="H28:K34">
    <sortCondition ref="H28"/>
  </sortState>
  <mergeCells count="3">
    <mergeCell ref="A1:K1"/>
    <mergeCell ref="A2:K2"/>
    <mergeCell ref="A3:K3"/>
  </mergeCells>
  <hyperlinks>
    <hyperlink ref="E6" r:id="rId1" xr:uid="{00000000-0004-0000-0100-000000000000}"/>
    <hyperlink ref="E8" r:id="rId2" xr:uid="{00000000-0004-0000-0100-000001000000}"/>
    <hyperlink ref="E11" r:id="rId3" xr:uid="{00000000-0004-0000-0100-000002000000}"/>
    <hyperlink ref="E13" r:id="rId4" xr:uid="{00000000-0004-0000-0100-000003000000}"/>
    <hyperlink ref="E12" r:id="rId5" xr:uid="{00000000-0004-0000-0100-000004000000}"/>
    <hyperlink ref="E15" r:id="rId6" xr:uid="{00000000-0004-0000-0100-000005000000}"/>
    <hyperlink ref="E14" r:id="rId7" xr:uid="{00000000-0004-0000-0100-000006000000}"/>
  </hyperlinks>
  <pageMargins left="0.25" right="0.25" top="0.75" bottom="0.75" header="0.3" footer="0.3"/>
  <pageSetup scale="67" orientation="landscape"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view="pageBreakPreview" zoomScale="93" zoomScaleNormal="110" zoomScaleSheetLayoutView="93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18" sqref="B18:E24"/>
    </sheetView>
  </sheetViews>
  <sheetFormatPr baseColWidth="10" defaultColWidth="11.42578125" defaultRowHeight="16.5" x14ac:dyDescent="0.25"/>
  <cols>
    <col min="1" max="1" width="3.28515625" bestFit="1" customWidth="1"/>
    <col min="2" max="2" width="20.28515625" style="8" customWidth="1"/>
    <col min="3" max="3" width="16.42578125" style="1" customWidth="1"/>
    <col min="4" max="4" width="14.42578125" style="1" customWidth="1"/>
    <col min="5" max="5" width="37.28515625" style="1" customWidth="1"/>
    <col min="6" max="6" width="11.5703125" style="1" bestFit="1" customWidth="1"/>
    <col min="7" max="7" width="14.28515625" style="1" bestFit="1" customWidth="1"/>
    <col min="8" max="8" width="22.140625" style="1" bestFit="1" customWidth="1"/>
    <col min="9" max="9" width="13.28515625" style="1" customWidth="1"/>
    <col min="10" max="10" width="11.7109375" style="1" customWidth="1"/>
    <col min="11" max="11" width="19" customWidth="1"/>
  </cols>
  <sheetData>
    <row r="1" spans="1:11" ht="23.25" x14ac:dyDescent="0.25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x14ac:dyDescent="0.2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x14ac:dyDescent="0.25">
      <c r="A3" s="182" t="s">
        <v>92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13" customFormat="1" ht="9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61.5" customHeight="1" x14ac:dyDescent="0.25">
      <c r="A5" s="114" t="s">
        <v>15</v>
      </c>
      <c r="B5" s="25" t="s">
        <v>3</v>
      </c>
      <c r="C5" s="25" t="s">
        <v>20</v>
      </c>
      <c r="D5" s="25" t="s">
        <v>16</v>
      </c>
      <c r="E5" s="25" t="s">
        <v>4</v>
      </c>
      <c r="F5" s="25" t="s">
        <v>13</v>
      </c>
      <c r="G5" s="25" t="s">
        <v>0</v>
      </c>
      <c r="H5" s="25" t="s">
        <v>17</v>
      </c>
      <c r="I5" s="25" t="s">
        <v>1</v>
      </c>
      <c r="J5" s="25" t="s">
        <v>108</v>
      </c>
      <c r="K5" s="26" t="s">
        <v>21</v>
      </c>
    </row>
    <row r="6" spans="1:11" s="67" customFormat="1" x14ac:dyDescent="0.25">
      <c r="A6" s="77">
        <v>1</v>
      </c>
      <c r="B6" s="112" t="s">
        <v>99</v>
      </c>
      <c r="C6" s="123" t="s">
        <v>40</v>
      </c>
      <c r="D6" s="17" t="s">
        <v>40</v>
      </c>
      <c r="E6" s="68" t="s">
        <v>100</v>
      </c>
      <c r="F6" s="17" t="s">
        <v>11</v>
      </c>
      <c r="G6" s="69">
        <v>44621</v>
      </c>
      <c r="H6" s="17" t="s">
        <v>8</v>
      </c>
      <c r="I6" s="69">
        <v>44641</v>
      </c>
      <c r="J6" s="137">
        <v>14</v>
      </c>
      <c r="K6" s="17" t="s">
        <v>106</v>
      </c>
    </row>
    <row r="7" spans="1:11" ht="33" x14ac:dyDescent="0.3">
      <c r="A7" s="115">
        <v>2</v>
      </c>
      <c r="B7" s="78" t="s">
        <v>95</v>
      </c>
      <c r="C7" s="123" t="s">
        <v>40</v>
      </c>
      <c r="D7" s="17" t="s">
        <v>40</v>
      </c>
      <c r="E7" s="120" t="s">
        <v>96</v>
      </c>
      <c r="F7" s="17" t="s">
        <v>11</v>
      </c>
      <c r="G7" s="86">
        <v>44621</v>
      </c>
      <c r="H7" s="3" t="s">
        <v>9</v>
      </c>
      <c r="I7" s="86">
        <v>44641</v>
      </c>
      <c r="J7" s="138">
        <v>14</v>
      </c>
      <c r="K7" s="17" t="s">
        <v>106</v>
      </c>
    </row>
    <row r="8" spans="1:11" s="38" customFormat="1" x14ac:dyDescent="0.3">
      <c r="A8" s="115">
        <v>3</v>
      </c>
      <c r="B8" s="78" t="s">
        <v>104</v>
      </c>
      <c r="C8" s="123" t="s">
        <v>40</v>
      </c>
      <c r="D8" s="123" t="s">
        <v>40</v>
      </c>
      <c r="E8" s="120" t="s">
        <v>105</v>
      </c>
      <c r="F8" s="17" t="s">
        <v>39</v>
      </c>
      <c r="G8" s="86">
        <v>44621</v>
      </c>
      <c r="H8" s="3" t="s">
        <v>9</v>
      </c>
      <c r="I8" s="86">
        <v>44631</v>
      </c>
      <c r="J8" s="138">
        <v>6</v>
      </c>
      <c r="K8" s="17" t="s">
        <v>107</v>
      </c>
    </row>
    <row r="9" spans="1:11" ht="33" x14ac:dyDescent="0.3">
      <c r="A9" s="115">
        <v>4</v>
      </c>
      <c r="B9" s="78" t="s">
        <v>101</v>
      </c>
      <c r="C9" s="123" t="s">
        <v>40</v>
      </c>
      <c r="D9" s="123" t="s">
        <v>40</v>
      </c>
      <c r="E9" s="120" t="s">
        <v>102</v>
      </c>
      <c r="F9" s="17" t="s">
        <v>11</v>
      </c>
      <c r="G9" s="86">
        <v>44624</v>
      </c>
      <c r="H9" s="3" t="s">
        <v>103</v>
      </c>
      <c r="I9" s="86">
        <v>44634</v>
      </c>
      <c r="J9" s="138">
        <v>6</v>
      </c>
      <c r="K9" s="17" t="s">
        <v>106</v>
      </c>
    </row>
    <row r="10" spans="1:11" ht="33" x14ac:dyDescent="0.3">
      <c r="A10" s="116">
        <v>5</v>
      </c>
      <c r="B10" s="78" t="s">
        <v>95</v>
      </c>
      <c r="C10" s="123" t="s">
        <v>40</v>
      </c>
      <c r="D10" s="123" t="s">
        <v>40</v>
      </c>
      <c r="E10" s="120" t="s">
        <v>96</v>
      </c>
      <c r="F10" s="17" t="s">
        <v>51</v>
      </c>
      <c r="G10" s="86">
        <v>44635</v>
      </c>
      <c r="H10" s="119" t="s">
        <v>5</v>
      </c>
      <c r="I10" s="86">
        <v>44635</v>
      </c>
      <c r="J10" s="138">
        <v>1</v>
      </c>
      <c r="K10" s="17" t="s">
        <v>42</v>
      </c>
    </row>
    <row r="11" spans="1:11" s="38" customFormat="1" x14ac:dyDescent="0.3">
      <c r="A11" s="116">
        <v>6</v>
      </c>
      <c r="B11" s="78" t="s">
        <v>109</v>
      </c>
      <c r="C11" s="123" t="s">
        <v>40</v>
      </c>
      <c r="D11" s="123" t="s">
        <v>40</v>
      </c>
      <c r="E11" s="120" t="s">
        <v>110</v>
      </c>
      <c r="F11" s="17" t="s">
        <v>11</v>
      </c>
      <c r="G11" s="86">
        <v>44638</v>
      </c>
      <c r="H11" s="3" t="s">
        <v>5</v>
      </c>
      <c r="I11" s="86">
        <v>44638</v>
      </c>
      <c r="J11" s="138">
        <v>1</v>
      </c>
      <c r="K11" s="17" t="s">
        <v>106</v>
      </c>
    </row>
    <row r="12" spans="1:11" s="38" customFormat="1" ht="33" x14ac:dyDescent="0.3">
      <c r="A12" s="116">
        <v>7</v>
      </c>
      <c r="B12" s="78" t="s">
        <v>111</v>
      </c>
      <c r="C12" s="123" t="s">
        <v>40</v>
      </c>
      <c r="D12" s="123" t="s">
        <v>40</v>
      </c>
      <c r="E12" s="120" t="s">
        <v>112</v>
      </c>
      <c r="F12" s="17" t="s">
        <v>11</v>
      </c>
      <c r="G12" s="86">
        <v>44641</v>
      </c>
      <c r="H12" s="3" t="s">
        <v>9</v>
      </c>
      <c r="I12" s="86">
        <v>44650</v>
      </c>
      <c r="J12" s="138">
        <v>7</v>
      </c>
      <c r="K12" s="17" t="s">
        <v>106</v>
      </c>
    </row>
    <row r="13" spans="1:11" s="38" customFormat="1" x14ac:dyDescent="0.3">
      <c r="A13" s="116">
        <v>8</v>
      </c>
      <c r="B13" s="78" t="s">
        <v>115</v>
      </c>
      <c r="C13" s="123" t="s">
        <v>40</v>
      </c>
      <c r="D13" s="123"/>
      <c r="E13" s="120"/>
      <c r="F13" s="72" t="s">
        <v>39</v>
      </c>
      <c r="G13" s="86">
        <v>44646</v>
      </c>
      <c r="H13" s="3" t="s">
        <v>47</v>
      </c>
      <c r="I13" s="86">
        <v>44648</v>
      </c>
      <c r="J13" s="138">
        <v>2</v>
      </c>
      <c r="K13" s="72" t="s">
        <v>42</v>
      </c>
    </row>
    <row r="14" spans="1:11" x14ac:dyDescent="0.3">
      <c r="A14" s="115">
        <v>9</v>
      </c>
      <c r="B14" s="78" t="s">
        <v>113</v>
      </c>
      <c r="C14" s="123" t="s">
        <v>40</v>
      </c>
      <c r="D14" s="123" t="s">
        <v>40</v>
      </c>
      <c r="E14" s="120" t="s">
        <v>114</v>
      </c>
      <c r="F14" s="72" t="s">
        <v>51</v>
      </c>
      <c r="G14" s="86">
        <v>44649</v>
      </c>
      <c r="H14" s="3" t="s">
        <v>5</v>
      </c>
      <c r="I14" s="86">
        <v>44649</v>
      </c>
      <c r="J14" s="138">
        <v>1</v>
      </c>
      <c r="K14" s="72" t="s">
        <v>42</v>
      </c>
    </row>
    <row r="15" spans="1:11" x14ac:dyDescent="0.3">
      <c r="A15" s="153">
        <v>10</v>
      </c>
      <c r="B15" s="7" t="s">
        <v>116</v>
      </c>
      <c r="C15" s="123" t="s">
        <v>40</v>
      </c>
      <c r="D15" s="123" t="s">
        <v>40</v>
      </c>
      <c r="E15" s="120" t="s">
        <v>117</v>
      </c>
      <c r="F15" s="3" t="s">
        <v>51</v>
      </c>
      <c r="G15" s="86">
        <v>44651</v>
      </c>
      <c r="H15" s="3" t="s">
        <v>5</v>
      </c>
      <c r="I15" s="86">
        <v>44651</v>
      </c>
      <c r="J15" s="138">
        <v>1</v>
      </c>
      <c r="K15" s="17" t="s">
        <v>42</v>
      </c>
    </row>
    <row r="16" spans="1:11" s="38" customFormat="1" x14ac:dyDescent="0.3">
      <c r="A16" s="148"/>
      <c r="B16" s="60"/>
      <c r="C16" s="154"/>
      <c r="D16" s="57"/>
      <c r="E16" s="58"/>
      <c r="F16" s="122"/>
      <c r="G16" s="59"/>
      <c r="H16" s="122"/>
      <c r="I16" s="59"/>
      <c r="J16" s="155">
        <f>AVERAGE(J9:J15)</f>
        <v>2.7142857142857144</v>
      </c>
      <c r="K16" s="127"/>
    </row>
    <row r="17" spans="1:11" s="38" customFormat="1" ht="21" customHeight="1" x14ac:dyDescent="0.3">
      <c r="A17" s="108"/>
      <c r="B17" s="149"/>
      <c r="C17" s="150"/>
      <c r="D17" s="150"/>
      <c r="E17" s="151"/>
      <c r="F17" s="150"/>
      <c r="G17" s="146"/>
      <c r="H17" s="150"/>
      <c r="I17" s="146"/>
      <c r="J17" s="150"/>
      <c r="K17" s="152"/>
    </row>
    <row r="18" spans="1:11" ht="47.25" x14ac:dyDescent="0.3">
      <c r="A18" s="108"/>
      <c r="B18" s="111" t="s">
        <v>35</v>
      </c>
      <c r="C18" s="109" t="s">
        <v>25</v>
      </c>
      <c r="D18" s="109" t="s">
        <v>26</v>
      </c>
      <c r="E18" s="110" t="s">
        <v>27</v>
      </c>
      <c r="F18" s="1" t="s">
        <v>45</v>
      </c>
      <c r="H18" s="111" t="s">
        <v>17</v>
      </c>
      <c r="I18" s="110" t="s">
        <v>25</v>
      </c>
      <c r="J18" s="109" t="s">
        <v>30</v>
      </c>
      <c r="K18" s="110" t="s">
        <v>27</v>
      </c>
    </row>
    <row r="19" spans="1:11" x14ac:dyDescent="0.3">
      <c r="A19" s="108"/>
      <c r="B19" s="33" t="s">
        <v>14</v>
      </c>
      <c r="C19" s="35">
        <v>0</v>
      </c>
      <c r="D19" s="35">
        <v>0</v>
      </c>
      <c r="E19" s="64">
        <f t="shared" ref="E19:E23" si="0">C19+D19</f>
        <v>0</v>
      </c>
      <c r="H19" s="43" t="s">
        <v>7</v>
      </c>
      <c r="I19" s="36">
        <v>0</v>
      </c>
      <c r="J19" s="36">
        <v>1</v>
      </c>
      <c r="K19" s="36">
        <f>I19+J19</f>
        <v>1</v>
      </c>
    </row>
    <row r="20" spans="1:11" x14ac:dyDescent="0.25">
      <c r="B20" s="33" t="s">
        <v>24</v>
      </c>
      <c r="C20" s="36">
        <v>0</v>
      </c>
      <c r="D20" s="63">
        <v>5</v>
      </c>
      <c r="E20" s="64">
        <f t="shared" si="0"/>
        <v>5</v>
      </c>
      <c r="H20" s="43" t="s">
        <v>34</v>
      </c>
      <c r="I20" s="35">
        <v>0</v>
      </c>
      <c r="J20" s="64">
        <v>1</v>
      </c>
      <c r="K20" s="63">
        <f t="shared" ref="K20:K21" si="1">I20+J20</f>
        <v>1</v>
      </c>
    </row>
    <row r="21" spans="1:11" x14ac:dyDescent="0.25">
      <c r="B21" s="33" t="s">
        <v>11</v>
      </c>
      <c r="C21" s="35">
        <v>0</v>
      </c>
      <c r="D21" s="63">
        <v>5</v>
      </c>
      <c r="E21" s="64">
        <f t="shared" si="0"/>
        <v>5</v>
      </c>
      <c r="H21" s="43" t="s">
        <v>5</v>
      </c>
      <c r="I21" s="64">
        <v>0</v>
      </c>
      <c r="J21" s="64">
        <v>4</v>
      </c>
      <c r="K21" s="64">
        <f t="shared" si="1"/>
        <v>4</v>
      </c>
    </row>
    <row r="22" spans="1:11" x14ac:dyDescent="0.25">
      <c r="B22" s="33">
        <v>311</v>
      </c>
      <c r="C22" s="36">
        <v>0</v>
      </c>
      <c r="D22" s="63">
        <v>0</v>
      </c>
      <c r="E22" s="64">
        <f t="shared" si="0"/>
        <v>0</v>
      </c>
      <c r="H22" s="43" t="s">
        <v>12</v>
      </c>
      <c r="I22" s="63">
        <v>0</v>
      </c>
      <c r="J22" s="64">
        <v>1</v>
      </c>
      <c r="K22" s="63">
        <f t="shared" ref="K22:K25" si="2">I22+J22</f>
        <v>1</v>
      </c>
    </row>
    <row r="23" spans="1:11" x14ac:dyDescent="0.25">
      <c r="B23" s="33" t="s">
        <v>46</v>
      </c>
      <c r="C23" s="64">
        <v>0</v>
      </c>
      <c r="D23" s="63">
        <v>0</v>
      </c>
      <c r="E23" s="64">
        <f t="shared" si="0"/>
        <v>0</v>
      </c>
      <c r="H23" s="43" t="s">
        <v>6</v>
      </c>
      <c r="I23" s="63">
        <v>0</v>
      </c>
      <c r="J23" s="64">
        <v>0</v>
      </c>
      <c r="K23" s="63">
        <f t="shared" si="2"/>
        <v>0</v>
      </c>
    </row>
    <row r="24" spans="1:11" s="38" customFormat="1" x14ac:dyDescent="0.25">
      <c r="B24" s="27" t="s">
        <v>27</v>
      </c>
      <c r="C24" s="117"/>
      <c r="D24" s="65">
        <f>SUBTOTAL(9,D19:D23)</f>
        <v>10</v>
      </c>
      <c r="E24" s="65">
        <f>SUBTOTAL(9,E19:E23)</f>
        <v>10</v>
      </c>
      <c r="F24" s="1"/>
      <c r="G24" s="1"/>
      <c r="H24" s="43" t="s">
        <v>38</v>
      </c>
      <c r="I24" s="63">
        <v>0</v>
      </c>
      <c r="J24" s="64">
        <v>3</v>
      </c>
      <c r="K24" s="63">
        <f t="shared" si="2"/>
        <v>3</v>
      </c>
    </row>
    <row r="25" spans="1:11" s="38" customFormat="1" x14ac:dyDescent="0.25">
      <c r="B25" s="8"/>
      <c r="C25" s="1"/>
      <c r="D25" s="1"/>
      <c r="E25" s="1"/>
      <c r="F25" s="1"/>
      <c r="G25" s="1"/>
      <c r="H25" s="43" t="s">
        <v>56</v>
      </c>
      <c r="I25" s="63">
        <v>0</v>
      </c>
      <c r="J25" s="64">
        <v>1</v>
      </c>
      <c r="K25" s="63">
        <f t="shared" si="2"/>
        <v>1</v>
      </c>
    </row>
    <row r="26" spans="1:11" x14ac:dyDescent="0.25">
      <c r="H26" s="22" t="s">
        <v>27</v>
      </c>
      <c r="I26" s="37">
        <f>SUBTOTAL(9,I19:I25)</f>
        <v>0</v>
      </c>
      <c r="J26" s="37">
        <f>SUBTOTAL(9,J19:J25)</f>
        <v>11</v>
      </c>
      <c r="K26" s="37">
        <f>SUBTOTAL(9,K19:K25)</f>
        <v>11</v>
      </c>
    </row>
  </sheetData>
  <sortState xmlns:xlrd2="http://schemas.microsoft.com/office/spreadsheetml/2017/richdata2" ref="H21:K27">
    <sortCondition ref="H21"/>
  </sortState>
  <mergeCells count="3">
    <mergeCell ref="A1:K1"/>
    <mergeCell ref="A2:K2"/>
    <mergeCell ref="A3:K3"/>
  </mergeCells>
  <hyperlinks>
    <hyperlink ref="E6" r:id="rId1" xr:uid="{00000000-0004-0000-0200-000000000000}"/>
    <hyperlink ref="E7" r:id="rId2" xr:uid="{00000000-0004-0000-0200-000001000000}"/>
    <hyperlink ref="E9" r:id="rId3" xr:uid="{00000000-0004-0000-0200-000002000000}"/>
    <hyperlink ref="E8" r:id="rId4" xr:uid="{00000000-0004-0000-0200-000003000000}"/>
    <hyperlink ref="E10" r:id="rId5" xr:uid="{00000000-0004-0000-0200-000004000000}"/>
    <hyperlink ref="E11" r:id="rId6" xr:uid="{00000000-0004-0000-0200-000005000000}"/>
    <hyperlink ref="E12" r:id="rId7" xr:uid="{00000000-0004-0000-0200-000006000000}"/>
    <hyperlink ref="E14" r:id="rId8" xr:uid="{00000000-0004-0000-0200-000007000000}"/>
    <hyperlink ref="E15" r:id="rId9" xr:uid="{00000000-0004-0000-0200-000008000000}"/>
  </hyperlinks>
  <printOptions horizontalCentered="1"/>
  <pageMargins left="0.23622047244094491" right="0.23622047244094491" top="0.74803149606299213" bottom="0" header="0.31496062992125984" footer="0.31496062992125984"/>
  <pageSetup scale="72" orientation="landscape" r:id="rId10"/>
  <legacy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5"/>
  <sheetViews>
    <sheetView workbookViewId="0">
      <selection activeCell="L12" sqref="L12"/>
    </sheetView>
  </sheetViews>
  <sheetFormatPr baseColWidth="10" defaultColWidth="11.42578125" defaultRowHeight="15" x14ac:dyDescent="0.25"/>
  <cols>
    <col min="1" max="1" width="16.5703125" bestFit="1" customWidth="1"/>
    <col min="2" max="2" width="12" bestFit="1" customWidth="1"/>
    <col min="3" max="3" width="10.140625" bestFit="1" customWidth="1"/>
    <col min="4" max="4" width="9.7109375" bestFit="1" customWidth="1"/>
  </cols>
  <sheetData>
    <row r="2" spans="1:5" s="38" customFormat="1" x14ac:dyDescent="0.25"/>
    <row r="3" spans="1:5" s="38" customFormat="1" x14ac:dyDescent="0.25"/>
    <row r="4" spans="1:5" ht="18.75" x14ac:dyDescent="0.3">
      <c r="A4" s="184" t="s">
        <v>28</v>
      </c>
      <c r="B4" s="184"/>
      <c r="C4" s="184"/>
      <c r="D4" s="184"/>
      <c r="E4" s="39"/>
    </row>
    <row r="5" spans="1:5" ht="18.75" x14ac:dyDescent="0.3">
      <c r="A5" s="185" t="s">
        <v>87</v>
      </c>
      <c r="B5" s="185"/>
      <c r="C5" s="185"/>
      <c r="D5" s="185"/>
      <c r="E5" s="40"/>
    </row>
    <row r="6" spans="1:5" s="38" customFormat="1" ht="18.75" x14ac:dyDescent="0.3">
      <c r="A6" s="41"/>
      <c r="B6" s="41"/>
      <c r="C6" s="41"/>
      <c r="D6" s="41"/>
      <c r="E6" s="40"/>
    </row>
    <row r="7" spans="1:5" ht="31.5" x14ac:dyDescent="0.25">
      <c r="A7" s="29" t="s">
        <v>23</v>
      </c>
      <c r="B7" s="30" t="s">
        <v>25</v>
      </c>
      <c r="C7" s="30" t="s">
        <v>26</v>
      </c>
      <c r="D7" s="31" t="s">
        <v>27</v>
      </c>
    </row>
    <row r="8" spans="1:5" ht="16.5" x14ac:dyDescent="0.25">
      <c r="A8" s="33" t="s">
        <v>14</v>
      </c>
      <c r="B8" s="35">
        <f>+'Ene. 22'!C18+'Feb. 22'!C19+'Marzo 22'!C19</f>
        <v>0</v>
      </c>
      <c r="C8" s="35">
        <f>+'Ene. 22'!D18+'Feb. 22'!D19+'Marzo 22'!D19</f>
        <v>1</v>
      </c>
      <c r="D8" s="63">
        <f>+B8+C8</f>
        <v>1</v>
      </c>
    </row>
    <row r="9" spans="1:5" ht="16.5" x14ac:dyDescent="0.25">
      <c r="A9" s="28" t="s">
        <v>24</v>
      </c>
      <c r="B9" s="63">
        <f>+'Ene. 22'!C19+'Feb. 22'!C20+'Marzo 22'!C20</f>
        <v>0</v>
      </c>
      <c r="C9" s="63">
        <f>+'Ene. 22'!D19+'Feb. 22'!D20+'Marzo 22'!D20</f>
        <v>9</v>
      </c>
      <c r="D9" s="63">
        <f>+B9+C9</f>
        <v>9</v>
      </c>
    </row>
    <row r="10" spans="1:5" ht="16.5" x14ac:dyDescent="0.25">
      <c r="A10" s="33" t="s">
        <v>11</v>
      </c>
      <c r="B10" s="63">
        <f>+'Ene. 22'!C20+'Feb. 22'!C21+'Marzo 22'!C21</f>
        <v>0</v>
      </c>
      <c r="C10" s="63">
        <f>+'Ene. 22'!D20+'Feb. 22'!D21+'Marzo 22'!D21</f>
        <v>15</v>
      </c>
      <c r="D10" s="63">
        <f>+B10+C10</f>
        <v>15</v>
      </c>
    </row>
    <row r="11" spans="1:5" ht="16.5" x14ac:dyDescent="0.25">
      <c r="A11" s="28">
        <v>311</v>
      </c>
      <c r="B11" s="63">
        <f>+'Ene. 22'!C21+'Feb. 22'!C22+'Marzo 22'!C22</f>
        <v>0</v>
      </c>
      <c r="C11" s="63">
        <f>+'Ene. 22'!D21+'Feb. 22'!D22+'Marzo 22'!D22</f>
        <v>4</v>
      </c>
      <c r="D11" s="63">
        <f>+B11+C11</f>
        <v>4</v>
      </c>
    </row>
    <row r="12" spans="1:5" ht="16.5" x14ac:dyDescent="0.25">
      <c r="A12" s="27" t="s">
        <v>27</v>
      </c>
      <c r="B12" s="37">
        <f>SUBTOTAL(9,B8:B11)</f>
        <v>0</v>
      </c>
      <c r="C12" s="37">
        <f>SUBTOTAL(9,C8:C11)</f>
        <v>29</v>
      </c>
      <c r="D12" s="37">
        <f>SUBTOTAL(9,D8:D11)</f>
        <v>29</v>
      </c>
    </row>
    <row r="13" spans="1:5" x14ac:dyDescent="0.25">
      <c r="C13" s="100"/>
    </row>
    <row r="15" spans="1:5" ht="31.5" x14ac:dyDescent="0.25">
      <c r="A15" s="42" t="s">
        <v>33</v>
      </c>
      <c r="B15" s="30" t="s">
        <v>25</v>
      </c>
      <c r="C15" s="30" t="s">
        <v>26</v>
      </c>
      <c r="D15" s="31" t="s">
        <v>27</v>
      </c>
    </row>
    <row r="16" spans="1:5" s="32" customFormat="1" ht="16.5" x14ac:dyDescent="0.25">
      <c r="A16" s="33" t="s">
        <v>7</v>
      </c>
      <c r="B16" s="35">
        <f>+'Marzo 22'!I19</f>
        <v>0</v>
      </c>
      <c r="C16" s="63">
        <f>+'Ene. 22'!J23+'Feb. 22'!J20+'Marzo 22'!J19</f>
        <v>6</v>
      </c>
      <c r="D16" s="35">
        <f>SUM(B16:C16)</f>
        <v>6</v>
      </c>
    </row>
    <row r="17" spans="1:4" ht="16.5" x14ac:dyDescent="0.25">
      <c r="A17" s="33" t="s">
        <v>9</v>
      </c>
      <c r="B17" s="36">
        <v>0</v>
      </c>
      <c r="C17" s="63">
        <f>+'Feb. 22'!J23+'Marzo 22'!J25</f>
        <v>2</v>
      </c>
      <c r="D17" s="63">
        <f t="shared" ref="D17:D22" si="0">SUM(B17:C17)</f>
        <v>2</v>
      </c>
    </row>
    <row r="18" spans="1:4" s="38" customFormat="1" ht="16.5" x14ac:dyDescent="0.25">
      <c r="A18" s="33" t="s">
        <v>56</v>
      </c>
      <c r="B18" s="64">
        <f>+'Ene. 22'!K25</f>
        <v>0</v>
      </c>
      <c r="C18" s="63">
        <f>+'Ene. 22'!J19+'Feb. 22'!J22+'Marzo 22'!J25</f>
        <v>5</v>
      </c>
      <c r="D18" s="63">
        <f t="shared" si="0"/>
        <v>5</v>
      </c>
    </row>
    <row r="19" spans="1:4" s="32" customFormat="1" ht="16.5" x14ac:dyDescent="0.25">
      <c r="A19" s="33" t="s">
        <v>22</v>
      </c>
      <c r="B19" s="35">
        <v>0</v>
      </c>
      <c r="C19" s="35">
        <f>+'Ene. 22'!J21+'Feb. 22'!J19+'Marzo 22'!J20</f>
        <v>5</v>
      </c>
      <c r="D19" s="63">
        <f t="shared" si="0"/>
        <v>5</v>
      </c>
    </row>
    <row r="20" spans="1:4" s="32" customFormat="1" ht="16.5" x14ac:dyDescent="0.25">
      <c r="A20" s="33" t="s">
        <v>6</v>
      </c>
      <c r="B20" s="63">
        <v>0</v>
      </c>
      <c r="C20" s="63">
        <f>+'Ene. 22'!J20+'Feb. 22'!J21+'Marzo 22'!J23</f>
        <v>4</v>
      </c>
      <c r="D20" s="63">
        <f t="shared" si="0"/>
        <v>4</v>
      </c>
    </row>
    <row r="21" spans="1:4" s="32" customFormat="1" ht="16.5" x14ac:dyDescent="0.25">
      <c r="A21" s="33" t="s">
        <v>8</v>
      </c>
      <c r="B21" s="63">
        <v>0</v>
      </c>
      <c r="C21" s="63">
        <f>+'Marzo 22'!J22</f>
        <v>1</v>
      </c>
      <c r="D21" s="63">
        <f t="shared" si="0"/>
        <v>1</v>
      </c>
    </row>
    <row r="22" spans="1:4" s="32" customFormat="1" ht="16.5" x14ac:dyDescent="0.25">
      <c r="A22" s="33" t="s">
        <v>31</v>
      </c>
      <c r="B22" s="48">
        <v>0</v>
      </c>
      <c r="C22" s="48">
        <f>+'Ene. 22'!J18+'Feb. 22'!J24+'Marzo 22'!J21</f>
        <v>7</v>
      </c>
      <c r="D22" s="63">
        <f t="shared" si="0"/>
        <v>7</v>
      </c>
    </row>
    <row r="23" spans="1:4" s="34" customFormat="1" ht="16.5" x14ac:dyDescent="0.25">
      <c r="A23" s="22" t="s">
        <v>27</v>
      </c>
      <c r="B23" s="37">
        <f>SUBTOTAL(9,B16:B22)</f>
        <v>0</v>
      </c>
      <c r="C23" s="37">
        <f>SUBTOTAL(9,C16:C22)</f>
        <v>30</v>
      </c>
      <c r="D23" s="37">
        <f>SUBTOTAL(9,D16:D22)</f>
        <v>30</v>
      </c>
    </row>
    <row r="25" spans="1:4" x14ac:dyDescent="0.25">
      <c r="C25" s="100"/>
    </row>
  </sheetData>
  <mergeCells count="2">
    <mergeCell ref="A4:D4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8"/>
  <sheetViews>
    <sheetView view="pageBreakPreview" zoomScale="98" zoomScaleNormal="115" zoomScaleSheetLayoutView="98" workbookViewId="0">
      <pane xSplit="2" ySplit="5" topLeftCell="C6" activePane="bottomRight" state="frozen"/>
      <selection activeCell="E26" sqref="E26"/>
      <selection pane="topRight" activeCell="E26" sqref="E26"/>
      <selection pane="bottomLeft" activeCell="E26" sqref="E26"/>
      <selection pane="bottomRight" activeCell="F21" sqref="F21"/>
    </sheetView>
  </sheetViews>
  <sheetFormatPr baseColWidth="10" defaultColWidth="11.42578125" defaultRowHeight="16.5" x14ac:dyDescent="0.25"/>
  <cols>
    <col min="1" max="1" width="6.5703125" bestFit="1" customWidth="1"/>
    <col min="2" max="2" width="25.28515625" style="8" bestFit="1" customWidth="1"/>
    <col min="3" max="3" width="11" style="1" customWidth="1"/>
    <col min="4" max="4" width="15.42578125" style="1" bestFit="1" customWidth="1"/>
    <col min="5" max="5" width="39.85546875" style="1" customWidth="1"/>
    <col min="6" max="6" width="14" style="1" customWidth="1"/>
    <col min="7" max="7" width="9.85546875" style="1" customWidth="1"/>
    <col min="8" max="8" width="22.140625" style="1" bestFit="1" customWidth="1"/>
    <col min="9" max="9" width="11.28515625" style="1" customWidth="1"/>
    <col min="10" max="10" width="10.85546875" style="1" customWidth="1"/>
    <col min="11" max="11" width="15.42578125" style="54" customWidth="1"/>
  </cols>
  <sheetData>
    <row r="1" spans="1:11" ht="23.25" x14ac:dyDescent="0.25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x14ac:dyDescent="0.2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x14ac:dyDescent="0.25">
      <c r="A3" s="183" t="s">
        <v>84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s="13" customFormat="1" ht="9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61.5" customHeight="1" x14ac:dyDescent="0.25">
      <c r="A5" s="21" t="s">
        <v>15</v>
      </c>
      <c r="B5" s="22" t="s">
        <v>3</v>
      </c>
      <c r="C5" s="22" t="s">
        <v>20</v>
      </c>
      <c r="D5" s="22" t="s">
        <v>16</v>
      </c>
      <c r="E5" s="22" t="s">
        <v>4</v>
      </c>
      <c r="F5" s="22" t="s">
        <v>13</v>
      </c>
      <c r="G5" s="22" t="s">
        <v>0</v>
      </c>
      <c r="H5" s="22" t="s">
        <v>17</v>
      </c>
      <c r="I5" s="22" t="s">
        <v>1</v>
      </c>
      <c r="J5" s="22" t="s">
        <v>2</v>
      </c>
      <c r="K5" s="22" t="s">
        <v>21</v>
      </c>
    </row>
    <row r="6" spans="1:11" s="89" customFormat="1" x14ac:dyDescent="0.3">
      <c r="A6" s="87">
        <v>1</v>
      </c>
      <c r="B6" s="82" t="s">
        <v>118</v>
      </c>
      <c r="C6" s="87" t="s">
        <v>40</v>
      </c>
      <c r="D6" s="17" t="s">
        <v>120</v>
      </c>
      <c r="E6" s="68" t="s">
        <v>119</v>
      </c>
      <c r="F6" s="70" t="s">
        <v>42</v>
      </c>
      <c r="G6" s="92">
        <v>44656</v>
      </c>
      <c r="H6" s="17" t="s">
        <v>9</v>
      </c>
      <c r="I6" s="88">
        <v>44671</v>
      </c>
      <c r="J6" s="17">
        <v>11</v>
      </c>
      <c r="K6" s="70" t="s">
        <v>42</v>
      </c>
    </row>
    <row r="7" spans="1:11" s="89" customFormat="1" ht="33" x14ac:dyDescent="0.3">
      <c r="A7" s="87">
        <v>2</v>
      </c>
      <c r="B7" s="77" t="s">
        <v>121</v>
      </c>
      <c r="C7" s="87" t="s">
        <v>40</v>
      </c>
      <c r="D7" s="17">
        <v>8098463113</v>
      </c>
      <c r="E7" s="68">
        <v>8094759833</v>
      </c>
      <c r="F7" s="17" t="s">
        <v>50</v>
      </c>
      <c r="G7" s="92">
        <v>44658</v>
      </c>
      <c r="H7" s="17" t="s">
        <v>56</v>
      </c>
      <c r="I7" s="69">
        <v>44659</v>
      </c>
      <c r="J7" s="17">
        <v>1</v>
      </c>
      <c r="K7" s="70" t="s">
        <v>124</v>
      </c>
    </row>
    <row r="8" spans="1:11" s="90" customFormat="1" x14ac:dyDescent="0.3">
      <c r="A8" s="87">
        <v>3</v>
      </c>
      <c r="B8" s="77" t="s">
        <v>122</v>
      </c>
      <c r="C8" s="87" t="s">
        <v>40</v>
      </c>
      <c r="D8" s="17" t="s">
        <v>97</v>
      </c>
      <c r="E8" s="68" t="s">
        <v>123</v>
      </c>
      <c r="F8" s="17" t="s">
        <v>107</v>
      </c>
      <c r="G8" s="93">
        <v>44658</v>
      </c>
      <c r="H8" s="17" t="s">
        <v>56</v>
      </c>
      <c r="I8" s="19">
        <v>44659</v>
      </c>
      <c r="J8" s="3">
        <v>1</v>
      </c>
      <c r="K8" s="70" t="s">
        <v>42</v>
      </c>
    </row>
    <row r="9" spans="1:11" s="90" customFormat="1" ht="30" x14ac:dyDescent="0.3">
      <c r="A9" s="87">
        <v>4</v>
      </c>
      <c r="B9" s="77" t="s">
        <v>125</v>
      </c>
      <c r="C9" s="87" t="s">
        <v>40</v>
      </c>
      <c r="D9" s="17" t="s">
        <v>97</v>
      </c>
      <c r="E9" s="158" t="s">
        <v>128</v>
      </c>
      <c r="F9" s="17" t="s">
        <v>107</v>
      </c>
      <c r="G9" s="93">
        <v>44613</v>
      </c>
      <c r="H9" s="17" t="s">
        <v>56</v>
      </c>
      <c r="I9" s="19">
        <v>44673</v>
      </c>
      <c r="J9" s="3">
        <v>2</v>
      </c>
      <c r="K9" s="70" t="s">
        <v>136</v>
      </c>
    </row>
    <row r="10" spans="1:11" s="90" customFormat="1" ht="33" x14ac:dyDescent="0.3">
      <c r="A10" s="87">
        <v>5</v>
      </c>
      <c r="B10" s="77" t="s">
        <v>125</v>
      </c>
      <c r="C10" s="87" t="s">
        <v>40</v>
      </c>
      <c r="D10" s="70" t="s">
        <v>150</v>
      </c>
      <c r="E10" s="158" t="s">
        <v>128</v>
      </c>
      <c r="F10" s="17" t="s">
        <v>107</v>
      </c>
      <c r="G10" s="93">
        <v>44676</v>
      </c>
      <c r="H10" s="17" t="s">
        <v>135</v>
      </c>
      <c r="I10" s="19">
        <v>44679</v>
      </c>
      <c r="J10" s="3">
        <v>3</v>
      </c>
      <c r="K10" s="70" t="s">
        <v>136</v>
      </c>
    </row>
    <row r="11" spans="1:11" s="90" customFormat="1" x14ac:dyDescent="0.3">
      <c r="A11" s="87">
        <v>6</v>
      </c>
      <c r="B11" s="77" t="s">
        <v>126</v>
      </c>
      <c r="C11" s="87" t="s">
        <v>40</v>
      </c>
      <c r="D11" s="3" t="s">
        <v>129</v>
      </c>
      <c r="E11" s="157" t="s">
        <v>127</v>
      </c>
      <c r="F11" s="17" t="s">
        <v>107</v>
      </c>
      <c r="G11" s="93">
        <v>44676</v>
      </c>
      <c r="H11" s="17" t="s">
        <v>5</v>
      </c>
      <c r="I11" s="84">
        <v>44676</v>
      </c>
      <c r="J11" s="83">
        <v>1</v>
      </c>
      <c r="K11" s="91" t="s">
        <v>42</v>
      </c>
    </row>
    <row r="12" spans="1:11" s="90" customFormat="1" x14ac:dyDescent="0.3">
      <c r="A12" s="87">
        <v>7</v>
      </c>
      <c r="B12" s="175" t="s">
        <v>132</v>
      </c>
      <c r="C12" s="162" t="s">
        <v>40</v>
      </c>
      <c r="D12" s="161" t="s">
        <v>133</v>
      </c>
      <c r="E12" s="172" t="s">
        <v>137</v>
      </c>
      <c r="F12" s="161" t="s">
        <v>188</v>
      </c>
      <c r="G12" s="176">
        <v>44679</v>
      </c>
      <c r="H12" s="161" t="s">
        <v>143</v>
      </c>
      <c r="I12" s="160">
        <v>44715</v>
      </c>
      <c r="J12" s="161">
        <v>25</v>
      </c>
      <c r="K12" s="162" t="s">
        <v>136</v>
      </c>
    </row>
    <row r="13" spans="1:11" s="90" customFormat="1" x14ac:dyDescent="0.3">
      <c r="A13" s="159">
        <v>8</v>
      </c>
      <c r="B13" s="175" t="s">
        <v>132</v>
      </c>
      <c r="C13" s="162" t="s">
        <v>40</v>
      </c>
      <c r="D13" s="161" t="s">
        <v>133</v>
      </c>
      <c r="E13" s="177" t="s">
        <v>137</v>
      </c>
      <c r="F13" s="164" t="s">
        <v>189</v>
      </c>
      <c r="G13" s="178">
        <v>44679</v>
      </c>
      <c r="H13" s="164" t="s">
        <v>7</v>
      </c>
      <c r="I13" s="163">
        <v>44704</v>
      </c>
      <c r="J13" s="164">
        <v>15</v>
      </c>
      <c r="K13" s="162" t="s">
        <v>136</v>
      </c>
    </row>
    <row r="14" spans="1:11" s="115" customFormat="1" ht="33" x14ac:dyDescent="0.3">
      <c r="A14" s="87">
        <v>9</v>
      </c>
      <c r="B14" s="77" t="s">
        <v>131</v>
      </c>
      <c r="C14" s="87" t="s">
        <v>40</v>
      </c>
      <c r="D14" s="72" t="s">
        <v>134</v>
      </c>
      <c r="E14" s="24" t="s">
        <v>130</v>
      </c>
      <c r="F14" s="17" t="s">
        <v>107</v>
      </c>
      <c r="G14" s="93">
        <v>44679</v>
      </c>
      <c r="H14" s="17" t="s">
        <v>9</v>
      </c>
      <c r="I14" s="86">
        <v>44691</v>
      </c>
      <c r="J14" s="119">
        <v>7</v>
      </c>
      <c r="K14" s="91" t="s">
        <v>42</v>
      </c>
    </row>
    <row r="15" spans="1:11" s="38" customFormat="1" x14ac:dyDescent="0.3">
      <c r="A15" s="87">
        <v>10</v>
      </c>
      <c r="B15" s="7" t="s">
        <v>141</v>
      </c>
      <c r="C15" s="87" t="s">
        <v>40</v>
      </c>
      <c r="D15" s="119"/>
      <c r="E15" s="120" t="s">
        <v>142</v>
      </c>
      <c r="F15" s="119" t="s">
        <v>11</v>
      </c>
      <c r="G15" s="93">
        <v>44679</v>
      </c>
      <c r="H15" s="17" t="s">
        <v>10</v>
      </c>
      <c r="I15" s="86">
        <v>44698</v>
      </c>
      <c r="J15" s="119">
        <v>12</v>
      </c>
      <c r="K15" s="124" t="s">
        <v>43</v>
      </c>
    </row>
    <row r="16" spans="1:11" s="38" customFormat="1" x14ac:dyDescent="0.3">
      <c r="A16" s="13"/>
      <c r="B16" s="60"/>
      <c r="C16" s="165"/>
      <c r="D16" s="57"/>
      <c r="E16" s="58"/>
      <c r="F16" s="57"/>
      <c r="G16" s="166"/>
      <c r="H16" s="57"/>
      <c r="I16" s="57"/>
      <c r="J16" s="57">
        <f>AVERAGE(J6:J15)</f>
        <v>7.8</v>
      </c>
      <c r="K16" s="167"/>
    </row>
    <row r="17" spans="2:11" s="38" customFormat="1" x14ac:dyDescent="0.25">
      <c r="B17" s="8"/>
      <c r="C17" s="1"/>
      <c r="D17" s="1"/>
      <c r="E17" s="1"/>
      <c r="F17" s="1"/>
      <c r="G17" s="1"/>
      <c r="H17" s="1"/>
      <c r="I17" s="1"/>
      <c r="J17" s="1"/>
      <c r="K17" s="54"/>
    </row>
    <row r="18" spans="2:11" ht="47.25" x14ac:dyDescent="0.25">
      <c r="B18" s="29" t="s">
        <v>23</v>
      </c>
      <c r="C18" s="30" t="s">
        <v>25</v>
      </c>
      <c r="D18" s="30" t="s">
        <v>26</v>
      </c>
      <c r="E18" s="31" t="s">
        <v>27</v>
      </c>
      <c r="H18" s="42" t="s">
        <v>17</v>
      </c>
      <c r="I18" s="31" t="s">
        <v>25</v>
      </c>
      <c r="J18" s="66" t="s">
        <v>30</v>
      </c>
      <c r="K18" s="49" t="s">
        <v>27</v>
      </c>
    </row>
    <row r="19" spans="2:11" x14ac:dyDescent="0.25">
      <c r="B19" s="33" t="s">
        <v>14</v>
      </c>
      <c r="C19" s="64">
        <v>0</v>
      </c>
      <c r="D19" s="64">
        <v>2</v>
      </c>
      <c r="E19" s="63">
        <f>C19+D19</f>
        <v>2</v>
      </c>
      <c r="H19" s="44" t="s">
        <v>9</v>
      </c>
      <c r="I19" s="63">
        <v>0</v>
      </c>
      <c r="J19" s="63">
        <v>1</v>
      </c>
      <c r="K19" s="63">
        <f>+I19+J19</f>
        <v>1</v>
      </c>
    </row>
    <row r="20" spans="2:11" x14ac:dyDescent="0.25">
      <c r="B20" s="28" t="s">
        <v>24</v>
      </c>
      <c r="C20" s="64">
        <v>0</v>
      </c>
      <c r="D20" s="64">
        <v>6</v>
      </c>
      <c r="E20" s="63">
        <f t="shared" ref="E20:E22" si="0">C20+D20</f>
        <v>6</v>
      </c>
      <c r="H20" s="44" t="s">
        <v>8</v>
      </c>
      <c r="I20" s="63">
        <v>0</v>
      </c>
      <c r="J20" s="63">
        <v>1</v>
      </c>
      <c r="K20" s="63">
        <f t="shared" ref="K20:K24" si="1">+I20+J20</f>
        <v>1</v>
      </c>
    </row>
    <row r="21" spans="2:11" s="38" customFormat="1" x14ac:dyDescent="0.25">
      <c r="B21" s="33" t="s">
        <v>11</v>
      </c>
      <c r="C21" s="64">
        <v>0</v>
      </c>
      <c r="D21" s="64">
        <v>1</v>
      </c>
      <c r="E21" s="63">
        <f t="shared" si="0"/>
        <v>1</v>
      </c>
      <c r="F21" s="1"/>
      <c r="G21" s="1"/>
      <c r="H21" s="44" t="s">
        <v>10</v>
      </c>
      <c r="I21" s="63">
        <v>0</v>
      </c>
      <c r="J21" s="63">
        <v>2</v>
      </c>
      <c r="K21" s="63">
        <f t="shared" si="1"/>
        <v>2</v>
      </c>
    </row>
    <row r="22" spans="2:11" s="38" customFormat="1" x14ac:dyDescent="0.25">
      <c r="B22" s="28">
        <v>311</v>
      </c>
      <c r="C22" s="64">
        <v>0</v>
      </c>
      <c r="D22" s="64">
        <v>1</v>
      </c>
      <c r="E22" s="63">
        <f t="shared" si="0"/>
        <v>1</v>
      </c>
      <c r="F22" s="1"/>
      <c r="G22" s="1"/>
      <c r="H22" s="44" t="s">
        <v>47</v>
      </c>
      <c r="I22" s="63">
        <v>0</v>
      </c>
      <c r="J22" s="63">
        <v>4</v>
      </c>
      <c r="K22" s="63">
        <f t="shared" si="1"/>
        <v>4</v>
      </c>
    </row>
    <row r="23" spans="2:11" s="38" customFormat="1" x14ac:dyDescent="0.25">
      <c r="B23" s="27" t="s">
        <v>27</v>
      </c>
      <c r="C23" s="37">
        <f>SUBTOTAL(9,C19:C22)</f>
        <v>0</v>
      </c>
      <c r="D23" s="37">
        <f>SUBTOTAL(9,D19:D22)</f>
        <v>10</v>
      </c>
      <c r="E23" s="37">
        <f>SUBTOTAL(9,E19:E22)</f>
        <v>10</v>
      </c>
      <c r="F23" s="1"/>
      <c r="G23" s="1"/>
      <c r="H23" s="44" t="s">
        <v>7</v>
      </c>
      <c r="I23" s="63">
        <v>0</v>
      </c>
      <c r="J23" s="63">
        <v>2</v>
      </c>
      <c r="K23" s="63">
        <f t="shared" si="1"/>
        <v>2</v>
      </c>
    </row>
    <row r="24" spans="2:11" x14ac:dyDescent="0.25">
      <c r="H24" s="44" t="s">
        <v>5</v>
      </c>
      <c r="I24" s="63">
        <v>0</v>
      </c>
      <c r="J24" s="63">
        <v>1</v>
      </c>
      <c r="K24" s="63">
        <f t="shared" si="1"/>
        <v>1</v>
      </c>
    </row>
    <row r="25" spans="2:11" x14ac:dyDescent="0.25">
      <c r="H25" s="22" t="s">
        <v>27</v>
      </c>
      <c r="I25" s="37">
        <f>SUBTOTAL(9,I19:I24)</f>
        <v>0</v>
      </c>
      <c r="J25" s="37">
        <f>SUBTOTAL(9,J19:J24)</f>
        <v>11</v>
      </c>
      <c r="K25" s="52">
        <f>SUBTOTAL(9,K19:K24)</f>
        <v>11</v>
      </c>
    </row>
    <row r="28" spans="2:11" s="38" customFormat="1" x14ac:dyDescent="0.25">
      <c r="B28" s="8"/>
      <c r="C28" s="1"/>
      <c r="D28" s="1"/>
      <c r="E28" s="1"/>
      <c r="F28" s="1"/>
      <c r="G28" s="1"/>
      <c r="H28" s="1"/>
      <c r="I28" s="1"/>
      <c r="J28" s="1"/>
      <c r="K28" s="54"/>
    </row>
  </sheetData>
  <mergeCells count="3">
    <mergeCell ref="A1:K1"/>
    <mergeCell ref="A2:K2"/>
    <mergeCell ref="A3:K3"/>
  </mergeCells>
  <hyperlinks>
    <hyperlink ref="E6" r:id="rId1" xr:uid="{00000000-0004-0000-0400-000000000000}"/>
    <hyperlink ref="E8" r:id="rId2" xr:uid="{00000000-0004-0000-0400-000001000000}"/>
    <hyperlink ref="E11" r:id="rId3" xr:uid="{00000000-0004-0000-0400-000002000000}"/>
    <hyperlink ref="E12" r:id="rId4" xr:uid="{00000000-0004-0000-0400-000003000000}"/>
    <hyperlink ref="E13" r:id="rId5" xr:uid="{00000000-0004-0000-0400-000004000000}"/>
    <hyperlink ref="E15" r:id="rId6" xr:uid="{00000000-0004-0000-0400-000005000000}"/>
  </hyperlinks>
  <printOptions horizontalCentered="1" verticalCentered="1"/>
  <pageMargins left="0" right="0" top="0" bottom="0" header="0" footer="0"/>
  <pageSetup scale="58" orientation="landscape" r:id="rId7"/>
  <colBreaks count="1" manualBreakCount="1">
    <brk id="11" max="34" man="1"/>
  </colBreaks>
  <legacy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view="pageBreakPreview" zoomScale="98" zoomScaleNormal="110" zoomScaleSheetLayoutView="98" workbookViewId="0">
      <pane xSplit="2" ySplit="5" topLeftCell="C6" activePane="bottomRight" state="frozen"/>
      <selection activeCell="E24" sqref="E24"/>
      <selection pane="topRight" activeCell="E24" sqref="E24"/>
      <selection pane="bottomLeft" activeCell="E24" sqref="E24"/>
      <selection pane="bottomRight" activeCell="L10" sqref="L10"/>
    </sheetView>
  </sheetViews>
  <sheetFormatPr baseColWidth="10" defaultColWidth="11.42578125" defaultRowHeight="16.5" x14ac:dyDescent="0.25"/>
  <cols>
    <col min="1" max="1" width="3.140625" customWidth="1"/>
    <col min="2" max="2" width="25.28515625" style="8" bestFit="1" customWidth="1"/>
    <col min="3" max="3" width="12.42578125" style="1" customWidth="1"/>
    <col min="4" max="4" width="13" style="1" customWidth="1"/>
    <col min="5" max="5" width="41.42578125" style="1" bestFit="1" customWidth="1"/>
    <col min="6" max="6" width="11.5703125" style="1" bestFit="1" customWidth="1"/>
    <col min="7" max="7" width="9.7109375" style="1" customWidth="1"/>
    <col min="8" max="8" width="18.7109375" style="1" customWidth="1"/>
    <col min="9" max="9" width="11.85546875" style="1" customWidth="1"/>
    <col min="10" max="10" width="11.5703125" style="1" customWidth="1"/>
    <col min="11" max="11" width="16.42578125" customWidth="1"/>
  </cols>
  <sheetData>
    <row r="1" spans="1:11" ht="23.25" x14ac:dyDescent="0.25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x14ac:dyDescent="0.2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5" x14ac:dyDescent="0.25">
      <c r="A3" s="182" t="s">
        <v>86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13" customFormat="1" ht="9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63" customHeight="1" thickBot="1" x14ac:dyDescent="0.3">
      <c r="A5" s="15" t="s">
        <v>15</v>
      </c>
      <c r="B5" s="128" t="s">
        <v>3</v>
      </c>
      <c r="C5" s="128" t="s">
        <v>20</v>
      </c>
      <c r="D5" s="128" t="s">
        <v>16</v>
      </c>
      <c r="E5" s="128" t="s">
        <v>4</v>
      </c>
      <c r="F5" s="128" t="s">
        <v>13</v>
      </c>
      <c r="G5" s="128" t="s">
        <v>0</v>
      </c>
      <c r="H5" s="128" t="s">
        <v>17</v>
      </c>
      <c r="I5" s="128" t="s">
        <v>1</v>
      </c>
      <c r="J5" s="128" t="s">
        <v>2</v>
      </c>
      <c r="K5" s="129" t="s">
        <v>21</v>
      </c>
    </row>
    <row r="6" spans="1:11" s="11" customFormat="1" ht="24.75" customHeight="1" x14ac:dyDescent="0.25">
      <c r="A6" s="20">
        <v>1</v>
      </c>
      <c r="B6" s="112" t="s">
        <v>138</v>
      </c>
      <c r="C6" s="118" t="s">
        <v>40</v>
      </c>
      <c r="D6" s="119" t="s">
        <v>40</v>
      </c>
      <c r="E6" s="168" t="s">
        <v>139</v>
      </c>
      <c r="F6" s="72" t="s">
        <v>11</v>
      </c>
      <c r="G6" s="86">
        <v>44687</v>
      </c>
      <c r="H6" s="3" t="s">
        <v>5</v>
      </c>
      <c r="I6" s="86">
        <v>44690</v>
      </c>
      <c r="J6" s="119">
        <v>1</v>
      </c>
      <c r="K6" s="72" t="s">
        <v>42</v>
      </c>
    </row>
    <row r="7" spans="1:11" s="11" customFormat="1" x14ac:dyDescent="0.25">
      <c r="A7" s="20">
        <v>2</v>
      </c>
      <c r="B7" s="112" t="s">
        <v>140</v>
      </c>
      <c r="C7" s="118" t="s">
        <v>40</v>
      </c>
      <c r="D7" s="119">
        <v>8294639686</v>
      </c>
      <c r="E7" s="168" t="s">
        <v>40</v>
      </c>
      <c r="F7" s="72">
        <v>311</v>
      </c>
      <c r="G7" s="86">
        <v>44691</v>
      </c>
      <c r="H7" s="3" t="s">
        <v>47</v>
      </c>
      <c r="I7" s="86">
        <v>44693</v>
      </c>
      <c r="J7" s="119">
        <v>2</v>
      </c>
      <c r="K7" s="72" t="s">
        <v>136</v>
      </c>
    </row>
    <row r="8" spans="1:11" s="11" customFormat="1" x14ac:dyDescent="0.3">
      <c r="A8" s="20">
        <v>3</v>
      </c>
      <c r="B8" s="7" t="s">
        <v>144</v>
      </c>
      <c r="C8" s="87" t="s">
        <v>40</v>
      </c>
      <c r="D8" s="119" t="s">
        <v>145</v>
      </c>
      <c r="E8" s="168" t="s">
        <v>146</v>
      </c>
      <c r="F8" s="119" t="s">
        <v>39</v>
      </c>
      <c r="G8" s="93">
        <v>44697</v>
      </c>
      <c r="H8" s="119" t="s">
        <v>10</v>
      </c>
      <c r="I8" s="86">
        <v>44698</v>
      </c>
      <c r="J8" s="119">
        <v>1</v>
      </c>
      <c r="K8" s="91" t="s">
        <v>42</v>
      </c>
    </row>
    <row r="9" spans="1:11" s="11" customFormat="1" x14ac:dyDescent="0.3">
      <c r="A9" s="20">
        <v>4</v>
      </c>
      <c r="B9" s="7" t="s">
        <v>147</v>
      </c>
      <c r="C9" s="87" t="s">
        <v>40</v>
      </c>
      <c r="D9" s="119" t="s">
        <v>148</v>
      </c>
      <c r="E9" s="168" t="s">
        <v>149</v>
      </c>
      <c r="F9" s="119" t="s">
        <v>52</v>
      </c>
      <c r="G9" s="93">
        <v>44697</v>
      </c>
      <c r="H9" s="119" t="s">
        <v>7</v>
      </c>
      <c r="I9" s="86"/>
      <c r="J9" s="119"/>
      <c r="K9" s="91"/>
    </row>
    <row r="10" spans="1:11" s="11" customFormat="1" ht="33" x14ac:dyDescent="0.3">
      <c r="A10" s="170">
        <v>5</v>
      </c>
      <c r="B10" s="171" t="s">
        <v>151</v>
      </c>
      <c r="C10" s="162" t="s">
        <v>40</v>
      </c>
      <c r="D10" s="169" t="s">
        <v>152</v>
      </c>
      <c r="E10" s="172" t="s">
        <v>153</v>
      </c>
      <c r="F10" s="161" t="s">
        <v>51</v>
      </c>
      <c r="G10" s="160">
        <v>44698</v>
      </c>
      <c r="H10" s="169" t="s">
        <v>154</v>
      </c>
      <c r="I10" s="160">
        <v>44699</v>
      </c>
      <c r="J10" s="161">
        <v>1</v>
      </c>
      <c r="K10" s="169" t="s">
        <v>42</v>
      </c>
    </row>
    <row r="11" spans="1:11" s="11" customFormat="1" x14ac:dyDescent="0.3">
      <c r="A11" s="170">
        <v>6</v>
      </c>
      <c r="B11" s="171" t="s">
        <v>155</v>
      </c>
      <c r="C11" s="162" t="s">
        <v>40</v>
      </c>
      <c r="D11" s="161">
        <v>8098570342</v>
      </c>
      <c r="E11" s="173" t="s">
        <v>40</v>
      </c>
      <c r="F11" s="161">
        <v>311</v>
      </c>
      <c r="G11" s="160">
        <v>44699</v>
      </c>
      <c r="H11" s="161" t="s">
        <v>168</v>
      </c>
      <c r="I11" s="160">
        <v>44705</v>
      </c>
      <c r="J11" s="161">
        <v>4</v>
      </c>
      <c r="K11" s="169" t="s">
        <v>162</v>
      </c>
    </row>
    <row r="12" spans="1:11" s="11" customFormat="1" x14ac:dyDescent="0.3">
      <c r="A12" s="20">
        <v>7</v>
      </c>
      <c r="B12" s="112" t="s">
        <v>156</v>
      </c>
      <c r="C12" s="87" t="s">
        <v>40</v>
      </c>
      <c r="D12" s="119" t="s">
        <v>157</v>
      </c>
      <c r="E12" s="120" t="s">
        <v>169</v>
      </c>
      <c r="F12" s="3" t="s">
        <v>51</v>
      </c>
      <c r="G12" s="86">
        <v>44700</v>
      </c>
      <c r="H12" s="3" t="s">
        <v>7</v>
      </c>
      <c r="I12" s="86">
        <v>44700</v>
      </c>
      <c r="J12" s="119">
        <v>1</v>
      </c>
      <c r="K12" s="72" t="s">
        <v>42</v>
      </c>
    </row>
    <row r="13" spans="1:11" s="11" customFormat="1" x14ac:dyDescent="0.3">
      <c r="A13" s="20">
        <v>8</v>
      </c>
      <c r="B13" s="112" t="s">
        <v>182</v>
      </c>
      <c r="C13" s="87" t="s">
        <v>40</v>
      </c>
      <c r="D13" s="119" t="s">
        <v>167</v>
      </c>
      <c r="E13" s="120" t="s">
        <v>180</v>
      </c>
      <c r="F13" s="3" t="s">
        <v>52</v>
      </c>
      <c r="G13" s="86">
        <v>44700</v>
      </c>
      <c r="H13" s="3" t="s">
        <v>7</v>
      </c>
      <c r="I13" s="86">
        <v>44712</v>
      </c>
      <c r="J13" s="119">
        <v>8</v>
      </c>
      <c r="K13" s="72" t="s">
        <v>184</v>
      </c>
    </row>
    <row r="14" spans="1:11" s="11" customFormat="1" x14ac:dyDescent="0.3">
      <c r="A14" s="20">
        <v>9</v>
      </c>
      <c r="B14" s="112" t="s">
        <v>158</v>
      </c>
      <c r="C14" s="87" t="s">
        <v>40</v>
      </c>
      <c r="D14" s="119" t="s">
        <v>40</v>
      </c>
      <c r="E14" s="120" t="s">
        <v>159</v>
      </c>
      <c r="F14" s="3" t="s">
        <v>11</v>
      </c>
      <c r="G14" s="86">
        <v>44704</v>
      </c>
      <c r="H14" s="3" t="s">
        <v>181</v>
      </c>
      <c r="I14" s="86">
        <v>44704</v>
      </c>
      <c r="J14" s="119">
        <v>1</v>
      </c>
      <c r="K14" s="72" t="s">
        <v>43</v>
      </c>
    </row>
    <row r="15" spans="1:11" s="11" customFormat="1" x14ac:dyDescent="0.3">
      <c r="A15" s="20">
        <v>10</v>
      </c>
      <c r="B15" s="112" t="s">
        <v>160</v>
      </c>
      <c r="C15" s="87" t="s">
        <v>40</v>
      </c>
      <c r="D15" s="119" t="s">
        <v>40</v>
      </c>
      <c r="E15" s="120" t="s">
        <v>161</v>
      </c>
      <c r="F15" s="3" t="s">
        <v>39</v>
      </c>
      <c r="G15" s="86">
        <v>44704</v>
      </c>
      <c r="H15" s="3" t="s">
        <v>12</v>
      </c>
      <c r="I15" s="86">
        <v>44705</v>
      </c>
      <c r="J15" s="119">
        <v>1</v>
      </c>
      <c r="K15" s="72" t="s">
        <v>166</v>
      </c>
    </row>
    <row r="16" spans="1:11" s="11" customFormat="1" x14ac:dyDescent="0.3">
      <c r="A16" s="20">
        <v>11</v>
      </c>
      <c r="B16" s="112" t="s">
        <v>163</v>
      </c>
      <c r="C16" s="87" t="s">
        <v>40</v>
      </c>
      <c r="D16" s="113" t="s">
        <v>164</v>
      </c>
      <c r="E16" s="120" t="s">
        <v>165</v>
      </c>
      <c r="F16" s="10" t="s">
        <v>53</v>
      </c>
      <c r="G16" s="74">
        <v>44705</v>
      </c>
      <c r="H16" s="10" t="s">
        <v>7</v>
      </c>
      <c r="I16" s="86">
        <v>44706</v>
      </c>
      <c r="J16" s="85">
        <v>1</v>
      </c>
      <c r="K16" s="72" t="s">
        <v>136</v>
      </c>
    </row>
    <row r="17" spans="1:11" x14ac:dyDescent="0.25">
      <c r="A17" s="5">
        <v>12</v>
      </c>
      <c r="B17" s="7" t="s">
        <v>170</v>
      </c>
      <c r="C17" s="119" t="s">
        <v>40</v>
      </c>
      <c r="D17" s="119" t="s">
        <v>40</v>
      </c>
      <c r="E17" s="120" t="s">
        <v>171</v>
      </c>
      <c r="F17" s="119" t="s">
        <v>39</v>
      </c>
      <c r="G17" s="86">
        <v>44706</v>
      </c>
      <c r="H17" s="119" t="s">
        <v>5</v>
      </c>
      <c r="I17" s="86">
        <v>44707</v>
      </c>
      <c r="J17" s="119">
        <v>1</v>
      </c>
      <c r="K17" s="124" t="s">
        <v>42</v>
      </c>
    </row>
    <row r="18" spans="1:11" s="38" customFormat="1" x14ac:dyDescent="0.25">
      <c r="A18" s="5">
        <v>13</v>
      </c>
      <c r="B18" s="7" t="s">
        <v>172</v>
      </c>
      <c r="C18" s="119" t="s">
        <v>40</v>
      </c>
      <c r="D18" s="174"/>
      <c r="E18" s="79" t="s">
        <v>173</v>
      </c>
      <c r="F18" s="119" t="s">
        <v>39</v>
      </c>
      <c r="G18" s="86">
        <v>44706</v>
      </c>
      <c r="H18" s="119" t="s">
        <v>5</v>
      </c>
      <c r="I18" s="86">
        <v>44706</v>
      </c>
      <c r="J18" s="119">
        <v>1</v>
      </c>
      <c r="K18" s="124" t="s">
        <v>42</v>
      </c>
    </row>
    <row r="19" spans="1:11" s="38" customFormat="1" x14ac:dyDescent="0.25">
      <c r="A19" s="20">
        <v>14</v>
      </c>
      <c r="B19" s="7" t="s">
        <v>174</v>
      </c>
      <c r="C19" s="119" t="s">
        <v>40</v>
      </c>
      <c r="D19" s="174" t="s">
        <v>175</v>
      </c>
      <c r="E19" s="79" t="s">
        <v>176</v>
      </c>
      <c r="F19" s="119" t="s">
        <v>39</v>
      </c>
      <c r="G19" s="86">
        <v>44707</v>
      </c>
      <c r="H19" s="119" t="s">
        <v>177</v>
      </c>
      <c r="I19" s="86">
        <v>44712</v>
      </c>
      <c r="J19" s="119">
        <v>3</v>
      </c>
      <c r="K19" s="124" t="s">
        <v>136</v>
      </c>
    </row>
    <row r="20" spans="1:11" s="38" customFormat="1" x14ac:dyDescent="0.25">
      <c r="A20" s="20">
        <v>15</v>
      </c>
      <c r="B20" s="7" t="s">
        <v>178</v>
      </c>
      <c r="C20" s="119" t="s">
        <v>40</v>
      </c>
      <c r="D20" s="174">
        <v>8298284593</v>
      </c>
      <c r="E20" s="79" t="s">
        <v>179</v>
      </c>
      <c r="F20" s="119" t="s">
        <v>11</v>
      </c>
      <c r="G20" s="86">
        <v>44706</v>
      </c>
      <c r="H20" s="119" t="s">
        <v>10</v>
      </c>
      <c r="I20" s="86">
        <v>44734</v>
      </c>
      <c r="J20" s="119">
        <v>19</v>
      </c>
      <c r="K20" s="72" t="s">
        <v>43</v>
      </c>
    </row>
    <row r="21" spans="1:11" s="38" customFormat="1" x14ac:dyDescent="0.25">
      <c r="A21" s="13"/>
      <c r="B21" s="60"/>
      <c r="C21" s="57"/>
      <c r="D21" s="57"/>
      <c r="E21" s="58"/>
      <c r="F21" s="57"/>
      <c r="G21" s="59"/>
      <c r="H21" s="57"/>
      <c r="I21" s="57"/>
      <c r="J21" s="57">
        <f>AVERAGE(J6:J20)</f>
        <v>3.2142857142857144</v>
      </c>
      <c r="K21" s="13"/>
    </row>
    <row r="22" spans="1:11" x14ac:dyDescent="0.25">
      <c r="A22" s="38"/>
      <c r="H22" s="57"/>
      <c r="I22" s="57"/>
      <c r="J22" s="57"/>
      <c r="K22" s="13"/>
    </row>
    <row r="23" spans="1:11" ht="47.25" x14ac:dyDescent="0.25">
      <c r="A23" s="13"/>
      <c r="B23" s="42" t="s">
        <v>35</v>
      </c>
      <c r="C23" s="30" t="s">
        <v>25</v>
      </c>
      <c r="D23" s="30" t="s">
        <v>26</v>
      </c>
      <c r="E23" s="49" t="s">
        <v>27</v>
      </c>
      <c r="F23" s="57"/>
      <c r="G23" s="57"/>
      <c r="H23" s="42" t="s">
        <v>17</v>
      </c>
      <c r="I23" s="49" t="s">
        <v>25</v>
      </c>
      <c r="J23" s="66" t="s">
        <v>30</v>
      </c>
      <c r="K23" s="66" t="s">
        <v>27</v>
      </c>
    </row>
    <row r="24" spans="1:11" x14ac:dyDescent="0.25">
      <c r="A24" s="13"/>
      <c r="B24" s="28" t="s">
        <v>14</v>
      </c>
      <c r="C24" s="51">
        <v>0</v>
      </c>
      <c r="D24" s="51">
        <v>2</v>
      </c>
      <c r="E24" s="64">
        <f t="shared" ref="E24:E28" si="0">C24+D24</f>
        <v>2</v>
      </c>
      <c r="F24" s="57"/>
      <c r="G24" s="57"/>
      <c r="H24" s="44" t="s">
        <v>7</v>
      </c>
      <c r="I24" s="50">
        <v>1</v>
      </c>
      <c r="J24" s="50">
        <v>3</v>
      </c>
      <c r="K24" s="50">
        <f t="shared" ref="K24:K29" si="1">+I24+J24</f>
        <v>4</v>
      </c>
    </row>
    <row r="25" spans="1:11" x14ac:dyDescent="0.25">
      <c r="A25" s="13"/>
      <c r="B25" s="28" t="s">
        <v>48</v>
      </c>
      <c r="C25" s="50">
        <v>0</v>
      </c>
      <c r="D25" s="63">
        <v>7</v>
      </c>
      <c r="E25" s="64">
        <f t="shared" si="0"/>
        <v>7</v>
      </c>
      <c r="F25" s="57"/>
      <c r="G25" s="57"/>
      <c r="H25" s="44" t="s">
        <v>5</v>
      </c>
      <c r="I25" s="50">
        <v>0</v>
      </c>
      <c r="J25" s="64">
        <v>4</v>
      </c>
      <c r="K25" s="50">
        <f t="shared" si="1"/>
        <v>4</v>
      </c>
    </row>
    <row r="26" spans="1:11" x14ac:dyDescent="0.25">
      <c r="A26" s="13"/>
      <c r="B26" s="28" t="s">
        <v>11</v>
      </c>
      <c r="C26" s="51">
        <v>0</v>
      </c>
      <c r="D26" s="63">
        <v>3</v>
      </c>
      <c r="E26" s="64">
        <f t="shared" si="0"/>
        <v>3</v>
      </c>
      <c r="F26" s="57"/>
      <c r="G26" s="57"/>
      <c r="H26" s="44" t="s">
        <v>9</v>
      </c>
      <c r="I26" s="64">
        <v>0</v>
      </c>
      <c r="J26" s="64">
        <v>1</v>
      </c>
      <c r="K26" s="64">
        <f t="shared" si="1"/>
        <v>1</v>
      </c>
    </row>
    <row r="27" spans="1:11" s="38" customFormat="1" x14ac:dyDescent="0.25">
      <c r="A27" s="13"/>
      <c r="B27" s="28" t="s">
        <v>53</v>
      </c>
      <c r="C27" s="63">
        <v>0</v>
      </c>
      <c r="D27" s="63">
        <v>1</v>
      </c>
      <c r="E27" s="64">
        <f t="shared" si="0"/>
        <v>1</v>
      </c>
      <c r="F27" s="57"/>
      <c r="G27" s="57"/>
      <c r="H27" s="44" t="s">
        <v>12</v>
      </c>
      <c r="I27" s="64">
        <v>0</v>
      </c>
      <c r="J27" s="64">
        <v>2</v>
      </c>
      <c r="K27" s="64">
        <f t="shared" si="1"/>
        <v>2</v>
      </c>
    </row>
    <row r="28" spans="1:11" s="38" customFormat="1" x14ac:dyDescent="0.25">
      <c r="A28" s="13"/>
      <c r="B28" s="28">
        <v>311</v>
      </c>
      <c r="C28" s="50">
        <v>0</v>
      </c>
      <c r="D28" s="63">
        <v>2</v>
      </c>
      <c r="E28" s="64">
        <f t="shared" si="0"/>
        <v>2</v>
      </c>
      <c r="F28" s="57"/>
      <c r="G28" s="57"/>
      <c r="H28" s="44" t="s">
        <v>57</v>
      </c>
      <c r="I28" s="64">
        <v>0</v>
      </c>
      <c r="J28" s="64">
        <v>1</v>
      </c>
      <c r="K28" s="64">
        <f t="shared" si="1"/>
        <v>1</v>
      </c>
    </row>
    <row r="29" spans="1:11" s="38" customFormat="1" x14ac:dyDescent="0.25">
      <c r="A29" s="13"/>
      <c r="B29" s="27" t="s">
        <v>27</v>
      </c>
      <c r="C29" s="52">
        <f>SUBTOTAL(9,C24:C28)</f>
        <v>0</v>
      </c>
      <c r="D29" s="52">
        <f>SUBTOTAL(9,D24:D28)</f>
        <v>15</v>
      </c>
      <c r="E29" s="52">
        <f>SUBTOTAL(9,E24:E28)</f>
        <v>15</v>
      </c>
      <c r="F29" s="57"/>
      <c r="G29" s="57"/>
      <c r="H29" s="44" t="s">
        <v>47</v>
      </c>
      <c r="I29" s="64">
        <v>0</v>
      </c>
      <c r="J29" s="64">
        <v>1</v>
      </c>
      <c r="K29" s="64">
        <f t="shared" si="1"/>
        <v>1</v>
      </c>
    </row>
    <row r="30" spans="1:11" x14ac:dyDescent="0.25">
      <c r="A30" s="13"/>
      <c r="B30" s="60"/>
      <c r="C30" s="57"/>
      <c r="D30" s="57"/>
      <c r="E30" s="57"/>
      <c r="F30" s="57"/>
      <c r="G30" s="57"/>
      <c r="H30" s="44" t="s">
        <v>10</v>
      </c>
      <c r="I30" s="64">
        <v>0</v>
      </c>
      <c r="J30" s="64">
        <v>3</v>
      </c>
      <c r="K30" s="64">
        <f>I30+J30</f>
        <v>3</v>
      </c>
    </row>
    <row r="31" spans="1:11" x14ac:dyDescent="0.25">
      <c r="A31" s="13"/>
      <c r="F31" s="57"/>
      <c r="G31" s="57"/>
      <c r="H31" s="22" t="s">
        <v>27</v>
      </c>
      <c r="I31" s="37">
        <f>SUBTOTAL(9,I24:I30)</f>
        <v>1</v>
      </c>
      <c r="J31" s="37">
        <f>SUM(J24:J30)</f>
        <v>15</v>
      </c>
      <c r="K31" s="37">
        <f>SUM(K24:K30)</f>
        <v>16</v>
      </c>
    </row>
    <row r="32" spans="1:11" x14ac:dyDescent="0.25">
      <c r="A32" s="13"/>
      <c r="F32" s="57"/>
      <c r="G32" s="57"/>
    </row>
    <row r="33" spans="1:11" x14ac:dyDescent="0.25">
      <c r="A33" s="38"/>
    </row>
    <row r="36" spans="1:11" s="38" customFormat="1" x14ac:dyDescent="0.25">
      <c r="A36"/>
      <c r="B36" s="8"/>
      <c r="C36" s="1"/>
      <c r="D36" s="1"/>
      <c r="E36" s="1"/>
      <c r="F36" s="1"/>
      <c r="G36" s="1"/>
      <c r="H36" s="1"/>
      <c r="I36" s="1"/>
      <c r="J36" s="1"/>
      <c r="K36"/>
    </row>
  </sheetData>
  <sortState xmlns:xlrd2="http://schemas.microsoft.com/office/spreadsheetml/2017/richdata2" ref="H24:K31">
    <sortCondition ref="H24"/>
  </sortState>
  <mergeCells count="3">
    <mergeCell ref="A1:K1"/>
    <mergeCell ref="A2:K2"/>
    <mergeCell ref="A3:K3"/>
  </mergeCells>
  <phoneticPr fontId="25" type="noConversion"/>
  <hyperlinks>
    <hyperlink ref="E6" r:id="rId1" xr:uid="{00000000-0004-0000-0500-000000000000}"/>
    <hyperlink ref="E8" r:id="rId2" xr:uid="{00000000-0004-0000-0500-000001000000}"/>
    <hyperlink ref="E9" r:id="rId3" xr:uid="{00000000-0004-0000-0500-000002000000}"/>
    <hyperlink ref="E10" r:id="rId4" xr:uid="{00000000-0004-0000-0500-000003000000}"/>
    <hyperlink ref="E14" r:id="rId5" xr:uid="{00000000-0004-0000-0500-000004000000}"/>
    <hyperlink ref="E15" r:id="rId6" xr:uid="{00000000-0004-0000-0500-000005000000}"/>
    <hyperlink ref="E16" r:id="rId7" xr:uid="{00000000-0004-0000-0500-000006000000}"/>
    <hyperlink ref="E12" r:id="rId8" xr:uid="{00000000-0004-0000-0500-000007000000}"/>
    <hyperlink ref="E17" r:id="rId9" xr:uid="{00000000-0004-0000-0500-000008000000}"/>
    <hyperlink ref="E18" r:id="rId10" xr:uid="{00000000-0004-0000-0500-000009000000}"/>
    <hyperlink ref="E20" r:id="rId11" xr:uid="{00000000-0004-0000-0500-00000A000000}"/>
    <hyperlink ref="E13" r:id="rId12" xr:uid="{00000000-0004-0000-0500-00000B000000}"/>
  </hyperlinks>
  <printOptions horizontalCentered="1"/>
  <pageMargins left="3.937007874015748E-2" right="3.937007874015748E-2" top="0.74803149606299213" bottom="0.74803149606299213" header="0.31496062992125984" footer="0.31496062992125984"/>
  <pageSetup scale="74" orientation="landscape" r:id="rId13"/>
  <legacyDrawing r:id="rId1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"/>
  <sheetViews>
    <sheetView view="pageBreakPreview" zoomScale="98" zoomScaleNormal="110" zoomScaleSheetLayoutView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6" sqref="K6"/>
    </sheetView>
  </sheetViews>
  <sheetFormatPr baseColWidth="10" defaultColWidth="11.42578125" defaultRowHeight="16.5" x14ac:dyDescent="0.25"/>
  <cols>
    <col min="1" max="1" width="3.28515625" bestFit="1" customWidth="1"/>
    <col min="2" max="2" width="29.28515625" style="8" customWidth="1"/>
    <col min="3" max="3" width="8.5703125" style="1" customWidth="1"/>
    <col min="4" max="4" width="19.140625" style="1" customWidth="1"/>
    <col min="5" max="5" width="32.85546875" style="1" bestFit="1" customWidth="1"/>
    <col min="6" max="6" width="15" style="1" customWidth="1"/>
    <col min="7" max="7" width="11.7109375" style="1" customWidth="1"/>
    <col min="8" max="8" width="22.140625" style="1" bestFit="1" customWidth="1"/>
    <col min="9" max="9" width="11.28515625" style="1" customWidth="1"/>
    <col min="10" max="10" width="12.5703125" style="1" customWidth="1"/>
    <col min="11" max="11" width="16.28515625" bestFit="1" customWidth="1"/>
  </cols>
  <sheetData>
    <row r="1" spans="1:11" ht="23.25" x14ac:dyDescent="0.25">
      <c r="A1" s="180" t="s">
        <v>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3.5" customHeight="1" x14ac:dyDescent="0.25">
      <c r="A2" s="181" t="s">
        <v>19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2" customHeight="1" x14ac:dyDescent="0.25">
      <c r="A3" s="186">
        <v>44713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s="13" customFormat="1" ht="9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11" customFormat="1" ht="60" customHeight="1" x14ac:dyDescent="0.25">
      <c r="A5" s="23" t="s">
        <v>15</v>
      </c>
      <c r="B5" s="25" t="s">
        <v>3</v>
      </c>
      <c r="C5" s="25" t="s">
        <v>20</v>
      </c>
      <c r="D5" s="25" t="s">
        <v>16</v>
      </c>
      <c r="E5" s="25" t="s">
        <v>4</v>
      </c>
      <c r="F5" s="25" t="s">
        <v>13</v>
      </c>
      <c r="G5" s="25" t="s">
        <v>0</v>
      </c>
      <c r="H5" s="25" t="s">
        <v>17</v>
      </c>
      <c r="I5" s="25" t="s">
        <v>1</v>
      </c>
      <c r="J5" s="25" t="s">
        <v>2</v>
      </c>
      <c r="K5" s="75" t="s">
        <v>21</v>
      </c>
    </row>
    <row r="6" spans="1:11" s="18" customFormat="1" x14ac:dyDescent="0.25">
      <c r="A6" s="121">
        <v>1</v>
      </c>
      <c r="B6" s="55" t="s">
        <v>183</v>
      </c>
      <c r="C6" s="9" t="s">
        <v>97</v>
      </c>
      <c r="D6" s="2" t="s">
        <v>97</v>
      </c>
      <c r="E6" s="120" t="s">
        <v>180</v>
      </c>
      <c r="F6" s="2" t="s">
        <v>52</v>
      </c>
      <c r="G6" s="99">
        <v>44713</v>
      </c>
      <c r="H6" s="2" t="s">
        <v>7</v>
      </c>
      <c r="I6" s="4">
        <v>44733</v>
      </c>
      <c r="J6" s="2">
        <v>13</v>
      </c>
      <c r="K6" s="72" t="s">
        <v>195</v>
      </c>
    </row>
    <row r="7" spans="1:11" s="18" customFormat="1" x14ac:dyDescent="0.25">
      <c r="A7" s="121">
        <v>2</v>
      </c>
      <c r="B7" s="55" t="s">
        <v>185</v>
      </c>
      <c r="C7" s="118" t="s">
        <v>97</v>
      </c>
      <c r="D7" s="119" t="s">
        <v>97</v>
      </c>
      <c r="E7" s="120" t="s">
        <v>186</v>
      </c>
      <c r="F7" s="6" t="s">
        <v>11</v>
      </c>
      <c r="G7" s="99">
        <v>44715</v>
      </c>
      <c r="H7" s="2" t="s">
        <v>187</v>
      </c>
      <c r="I7" s="4">
        <v>44715</v>
      </c>
      <c r="J7" s="2">
        <v>1</v>
      </c>
      <c r="K7" s="72" t="s">
        <v>43</v>
      </c>
    </row>
    <row r="8" spans="1:11" s="18" customFormat="1" x14ac:dyDescent="0.25">
      <c r="A8" s="121">
        <v>3</v>
      </c>
      <c r="B8" s="112" t="s">
        <v>193</v>
      </c>
      <c r="C8" s="118" t="s">
        <v>97</v>
      </c>
      <c r="D8" s="119" t="s">
        <v>133</v>
      </c>
      <c r="E8" s="120" t="s">
        <v>137</v>
      </c>
      <c r="F8" s="6" t="s">
        <v>52</v>
      </c>
      <c r="G8" s="99" t="s">
        <v>194</v>
      </c>
      <c r="H8" s="119" t="s">
        <v>7</v>
      </c>
      <c r="I8" s="4"/>
      <c r="J8" s="2"/>
      <c r="K8" s="72"/>
    </row>
    <row r="9" spans="1:11" s="18" customFormat="1" x14ac:dyDescent="0.25">
      <c r="A9" s="121">
        <v>4</v>
      </c>
      <c r="B9" s="77" t="s">
        <v>196</v>
      </c>
      <c r="C9" s="118" t="s">
        <v>97</v>
      </c>
      <c r="D9" s="119">
        <v>8097281219</v>
      </c>
      <c r="E9" s="120" t="s">
        <v>40</v>
      </c>
      <c r="F9" s="119">
        <v>311</v>
      </c>
      <c r="G9" s="99">
        <v>44720</v>
      </c>
      <c r="H9" s="119" t="s">
        <v>56</v>
      </c>
      <c r="I9" s="86">
        <v>44725</v>
      </c>
      <c r="J9" s="119">
        <v>4</v>
      </c>
      <c r="K9" s="119" t="s">
        <v>197</v>
      </c>
    </row>
    <row r="10" spans="1:11" s="18" customFormat="1" x14ac:dyDescent="0.25">
      <c r="A10" s="121">
        <v>5</v>
      </c>
      <c r="B10" s="55" t="s">
        <v>41</v>
      </c>
      <c r="C10" s="118" t="s">
        <v>97</v>
      </c>
      <c r="D10" s="119" t="s">
        <v>97</v>
      </c>
      <c r="E10" s="120" t="s">
        <v>37</v>
      </c>
      <c r="F10" s="6" t="s">
        <v>11</v>
      </c>
      <c r="G10" s="99">
        <v>44721</v>
      </c>
      <c r="H10" s="2" t="s">
        <v>12</v>
      </c>
      <c r="I10" s="4">
        <v>44727</v>
      </c>
      <c r="J10" s="2">
        <v>4</v>
      </c>
      <c r="K10" s="72" t="s">
        <v>43</v>
      </c>
    </row>
    <row r="11" spans="1:11" s="18" customFormat="1" x14ac:dyDescent="0.25">
      <c r="A11" s="121">
        <v>6</v>
      </c>
      <c r="B11" s="112" t="s">
        <v>201</v>
      </c>
      <c r="C11" s="118" t="s">
        <v>97</v>
      </c>
      <c r="D11" s="119" t="s">
        <v>97</v>
      </c>
      <c r="E11" s="120" t="s">
        <v>198</v>
      </c>
      <c r="F11" s="6" t="s">
        <v>39</v>
      </c>
      <c r="G11" s="99">
        <v>44727</v>
      </c>
      <c r="H11" s="119" t="s">
        <v>56</v>
      </c>
      <c r="I11" s="86">
        <v>44734</v>
      </c>
      <c r="J11" s="119">
        <v>4</v>
      </c>
      <c r="K11" s="119" t="s">
        <v>42</v>
      </c>
    </row>
    <row r="12" spans="1:11" s="18" customFormat="1" x14ac:dyDescent="0.25">
      <c r="A12" s="121">
        <v>7</v>
      </c>
      <c r="B12" s="77" t="s">
        <v>190</v>
      </c>
      <c r="C12" s="118" t="s">
        <v>97</v>
      </c>
      <c r="D12" s="119" t="s">
        <v>191</v>
      </c>
      <c r="E12" s="120" t="s">
        <v>192</v>
      </c>
      <c r="F12" s="119" t="s">
        <v>39</v>
      </c>
      <c r="G12" s="99">
        <v>44733</v>
      </c>
      <c r="H12" s="2" t="s">
        <v>12</v>
      </c>
      <c r="I12" s="4">
        <v>44733</v>
      </c>
      <c r="J12" s="2">
        <v>1</v>
      </c>
      <c r="K12" s="85" t="s">
        <v>42</v>
      </c>
    </row>
    <row r="13" spans="1:11" s="18" customFormat="1" x14ac:dyDescent="0.25">
      <c r="A13" s="121">
        <v>8</v>
      </c>
      <c r="B13" s="77" t="s">
        <v>190</v>
      </c>
      <c r="C13" s="118" t="s">
        <v>97</v>
      </c>
      <c r="D13" s="119" t="s">
        <v>191</v>
      </c>
      <c r="E13" s="120" t="s">
        <v>192</v>
      </c>
      <c r="F13" s="119" t="s">
        <v>11</v>
      </c>
      <c r="G13" s="99">
        <v>44733</v>
      </c>
      <c r="H13" s="119" t="s">
        <v>12</v>
      </c>
      <c r="I13" s="86">
        <v>44733</v>
      </c>
      <c r="J13" s="119">
        <v>1</v>
      </c>
      <c r="K13" s="72" t="s">
        <v>43</v>
      </c>
    </row>
    <row r="14" spans="1:11" s="18" customFormat="1" x14ac:dyDescent="0.25">
      <c r="A14" s="121">
        <v>9</v>
      </c>
      <c r="B14" s="55" t="s">
        <v>199</v>
      </c>
      <c r="C14" s="118" t="s">
        <v>97</v>
      </c>
      <c r="D14" s="119">
        <v>8498634444</v>
      </c>
      <c r="E14" s="120" t="s">
        <v>200</v>
      </c>
      <c r="F14" s="119" t="s">
        <v>11</v>
      </c>
      <c r="G14" s="99">
        <v>44740</v>
      </c>
      <c r="H14" s="4" t="s">
        <v>12</v>
      </c>
      <c r="I14" s="4">
        <v>44750</v>
      </c>
      <c r="J14" s="2">
        <v>8</v>
      </c>
      <c r="K14" s="72" t="s">
        <v>43</v>
      </c>
    </row>
    <row r="15" spans="1:11" s="18" customFormat="1" x14ac:dyDescent="0.25">
      <c r="A15" s="121">
        <v>10</v>
      </c>
      <c r="B15" s="55" t="s">
        <v>202</v>
      </c>
      <c r="C15" s="118" t="s">
        <v>97</v>
      </c>
      <c r="D15" s="2" t="s">
        <v>203</v>
      </c>
      <c r="E15" s="120" t="s">
        <v>117</v>
      </c>
      <c r="F15" s="6" t="s">
        <v>51</v>
      </c>
      <c r="G15" s="99">
        <v>44742</v>
      </c>
      <c r="H15" s="4" t="s">
        <v>10</v>
      </c>
      <c r="I15" s="4">
        <v>44742</v>
      </c>
      <c r="J15" s="2">
        <v>1</v>
      </c>
      <c r="K15" s="76" t="s">
        <v>42</v>
      </c>
    </row>
    <row r="16" spans="1:11" s="18" customFormat="1" x14ac:dyDescent="0.25">
      <c r="A16" s="121">
        <v>11</v>
      </c>
      <c r="B16" s="112" t="s">
        <v>204</v>
      </c>
      <c r="C16" s="118" t="s">
        <v>97</v>
      </c>
      <c r="D16" s="119" t="s">
        <v>205</v>
      </c>
      <c r="E16" s="120" t="s">
        <v>206</v>
      </c>
      <c r="F16" s="6" t="s">
        <v>39</v>
      </c>
      <c r="G16" s="99">
        <v>44742</v>
      </c>
      <c r="H16" s="86" t="s">
        <v>7</v>
      </c>
      <c r="I16" s="86">
        <v>44655</v>
      </c>
      <c r="J16" s="119">
        <v>2</v>
      </c>
      <c r="K16" s="119" t="s">
        <v>42</v>
      </c>
    </row>
    <row r="17" spans="1:12" s="38" customFormat="1" x14ac:dyDescent="0.25">
      <c r="A17" s="61"/>
      <c r="B17" s="56"/>
      <c r="C17" s="62"/>
      <c r="D17" s="57"/>
      <c r="E17" s="58"/>
      <c r="F17" s="57"/>
      <c r="G17" s="59"/>
      <c r="H17" s="57"/>
      <c r="I17" s="59"/>
      <c r="J17" s="57">
        <f>AVERAGE(J6:J16)</f>
        <v>3.9</v>
      </c>
      <c r="K17" s="57"/>
      <c r="L17" s="53"/>
    </row>
    <row r="18" spans="1:12" x14ac:dyDescent="0.25">
      <c r="A18" s="13"/>
      <c r="B18" s="60"/>
      <c r="C18" s="57"/>
      <c r="D18" s="57"/>
      <c r="E18" s="71"/>
      <c r="F18" s="57"/>
      <c r="G18" s="57"/>
      <c r="H18" s="57"/>
      <c r="I18" s="57"/>
      <c r="J18" s="57"/>
      <c r="K18" s="13"/>
      <c r="L18" s="13"/>
    </row>
    <row r="19" spans="1:12" ht="47.25" x14ac:dyDescent="0.25">
      <c r="B19" s="42" t="s">
        <v>35</v>
      </c>
      <c r="C19" s="30" t="s">
        <v>25</v>
      </c>
      <c r="D19" s="30" t="s">
        <v>26</v>
      </c>
      <c r="E19" s="66" t="s">
        <v>27</v>
      </c>
      <c r="H19" s="42" t="s">
        <v>17</v>
      </c>
      <c r="I19" s="66" t="s">
        <v>25</v>
      </c>
      <c r="J19" s="66" t="s">
        <v>30</v>
      </c>
      <c r="K19" s="66" t="s">
        <v>27</v>
      </c>
    </row>
    <row r="20" spans="1:12" x14ac:dyDescent="0.25">
      <c r="B20" s="28" t="s">
        <v>14</v>
      </c>
      <c r="C20" s="64">
        <v>0</v>
      </c>
      <c r="D20" s="64">
        <v>2</v>
      </c>
      <c r="E20" s="64">
        <f>C20+D20</f>
        <v>2</v>
      </c>
      <c r="H20" s="44" t="s">
        <v>38</v>
      </c>
      <c r="I20" s="46">
        <v>0</v>
      </c>
      <c r="J20" s="46">
        <v>0</v>
      </c>
      <c r="K20" s="46">
        <f>I20+J20</f>
        <v>0</v>
      </c>
      <c r="L20" s="38"/>
    </row>
    <row r="21" spans="1:12" x14ac:dyDescent="0.25">
      <c r="B21" s="28" t="s">
        <v>24</v>
      </c>
      <c r="C21" s="64">
        <v>0</v>
      </c>
      <c r="D21" s="64">
        <v>4</v>
      </c>
      <c r="E21" s="64">
        <f>C21+D21</f>
        <v>4</v>
      </c>
      <c r="H21" s="44" t="s">
        <v>7</v>
      </c>
      <c r="I21" s="46">
        <v>1</v>
      </c>
      <c r="J21" s="46">
        <v>2</v>
      </c>
      <c r="K21" s="46">
        <f t="shared" ref="K21:K23" si="0">I21+J21</f>
        <v>3</v>
      </c>
    </row>
    <row r="22" spans="1:12" x14ac:dyDescent="0.25">
      <c r="B22" s="28" t="s">
        <v>11</v>
      </c>
      <c r="C22" s="64">
        <v>0</v>
      </c>
      <c r="D22" s="64">
        <v>4</v>
      </c>
      <c r="E22" s="64">
        <f t="shared" ref="E22:E23" si="1">C22+D22</f>
        <v>4</v>
      </c>
      <c r="H22" s="44" t="s">
        <v>5</v>
      </c>
      <c r="I22" s="64">
        <v>0</v>
      </c>
      <c r="J22" s="46">
        <v>1</v>
      </c>
      <c r="K22" s="46">
        <f t="shared" si="0"/>
        <v>1</v>
      </c>
    </row>
    <row r="23" spans="1:12" s="38" customFormat="1" x14ac:dyDescent="0.25">
      <c r="B23" s="28">
        <v>311</v>
      </c>
      <c r="C23" s="64">
        <v>0</v>
      </c>
      <c r="D23" s="64">
        <v>1</v>
      </c>
      <c r="E23" s="64">
        <f t="shared" si="1"/>
        <v>1</v>
      </c>
      <c r="F23" s="1"/>
      <c r="G23" s="1"/>
      <c r="H23" s="44" t="s">
        <v>12</v>
      </c>
      <c r="I23" s="64">
        <v>0</v>
      </c>
      <c r="J23" s="46">
        <v>5</v>
      </c>
      <c r="K23" s="46">
        <f t="shared" si="0"/>
        <v>5</v>
      </c>
    </row>
    <row r="24" spans="1:12" s="38" customFormat="1" x14ac:dyDescent="0.25">
      <c r="B24" s="27" t="s">
        <v>27</v>
      </c>
      <c r="C24" s="65">
        <f>SUBTOTAL(9,C20:C23)</f>
        <v>0</v>
      </c>
      <c r="D24" s="65">
        <f>SUM(D20:D23)</f>
        <v>11</v>
      </c>
      <c r="E24" s="65">
        <f>SUM(E20:E23)</f>
        <v>11</v>
      </c>
      <c r="F24" s="1"/>
      <c r="G24" s="1"/>
      <c r="H24" s="44" t="s">
        <v>34</v>
      </c>
      <c r="I24" s="64">
        <v>0</v>
      </c>
      <c r="J24" s="46">
        <v>1</v>
      </c>
      <c r="K24" s="46">
        <f t="shared" ref="K24:K26" si="2">I24+J24</f>
        <v>1</v>
      </c>
    </row>
    <row r="25" spans="1:12" x14ac:dyDescent="0.25">
      <c r="B25" s="125"/>
      <c r="C25" s="126"/>
      <c r="D25" s="126"/>
      <c r="E25" s="126"/>
      <c r="H25" s="44" t="s">
        <v>98</v>
      </c>
      <c r="I25" s="64">
        <v>0</v>
      </c>
      <c r="J25" s="46">
        <v>2</v>
      </c>
      <c r="K25" s="46">
        <f t="shared" si="2"/>
        <v>2</v>
      </c>
    </row>
    <row r="26" spans="1:12" s="38" customFormat="1" x14ac:dyDescent="0.25">
      <c r="B26" s="8"/>
      <c r="C26" s="1"/>
      <c r="D26" s="1"/>
      <c r="E26" s="1"/>
      <c r="F26" s="1"/>
      <c r="G26" s="1"/>
      <c r="H26" s="44" t="s">
        <v>49</v>
      </c>
      <c r="I26" s="64">
        <v>0</v>
      </c>
      <c r="J26" s="46">
        <v>0</v>
      </c>
      <c r="K26" s="46">
        <f t="shared" si="2"/>
        <v>0</v>
      </c>
    </row>
    <row r="27" spans="1:12" s="38" customFormat="1" x14ac:dyDescent="0.25">
      <c r="B27" s="8"/>
      <c r="C27" s="1"/>
      <c r="D27" s="1"/>
      <c r="E27" s="1"/>
      <c r="F27" s="1"/>
      <c r="G27" s="1"/>
      <c r="H27" s="22" t="s">
        <v>27</v>
      </c>
      <c r="I27" s="65">
        <f>SUBTOTAL(9,I20:I25)</f>
        <v>1</v>
      </c>
      <c r="J27" s="65">
        <f>SUM(J20:J26)</f>
        <v>11</v>
      </c>
      <c r="K27" s="65">
        <f>SUM(K20:K26)</f>
        <v>12</v>
      </c>
      <c r="L27"/>
    </row>
    <row r="28" spans="1:12" s="38" customFormat="1" x14ac:dyDescent="0.25">
      <c r="B28" s="8"/>
      <c r="C28" s="1"/>
      <c r="D28" s="1"/>
      <c r="E28" s="1"/>
      <c r="F28" s="1"/>
      <c r="G28" s="1"/>
      <c r="H28" s="1"/>
      <c r="I28" s="1"/>
      <c r="J28" s="1"/>
      <c r="K28"/>
    </row>
    <row r="29" spans="1:12" x14ac:dyDescent="0.25">
      <c r="L29" s="38"/>
    </row>
    <row r="30" spans="1:12" ht="28.5" customHeight="1" x14ac:dyDescent="0.25"/>
  </sheetData>
  <mergeCells count="3">
    <mergeCell ref="A1:K1"/>
    <mergeCell ref="A2:K2"/>
    <mergeCell ref="A3:K3"/>
  </mergeCells>
  <phoneticPr fontId="25" type="noConversion"/>
  <hyperlinks>
    <hyperlink ref="E7" r:id="rId1" xr:uid="{00000000-0004-0000-0600-000000000000}"/>
    <hyperlink ref="E6" r:id="rId2" xr:uid="{00000000-0004-0000-0600-000001000000}"/>
    <hyperlink ref="E8" r:id="rId3" xr:uid="{AD3971EC-CA77-4FB1-B2CA-8A7F553B517E}"/>
    <hyperlink ref="E10" r:id="rId4" xr:uid="{B320D0DF-01A3-4D6E-8CA8-DEF2263BE0B0}"/>
    <hyperlink ref="E12" r:id="rId5" xr:uid="{FEA559FF-47BF-4BD9-AA8D-C62451C31737}"/>
    <hyperlink ref="E13" r:id="rId6" xr:uid="{3B769B56-B411-4F28-9BF1-1875E2A185A4}"/>
    <hyperlink ref="E11" r:id="rId7" xr:uid="{09F39FF6-82E6-423C-9F96-D1A2BFB7BF0D}"/>
    <hyperlink ref="E14" r:id="rId8" xr:uid="{D09953BF-B298-4467-AE54-F082DF07A8B8}"/>
    <hyperlink ref="E15" r:id="rId9" xr:uid="{A26B713C-FF3D-42F0-99CD-71BC9669E2FC}"/>
    <hyperlink ref="E16" r:id="rId10" xr:uid="{44FF5493-FD8A-42A1-8503-DDA7FEE42745}"/>
  </hyperlinks>
  <pageMargins left="0.39370078740157483" right="0.39370078740157483" top="0.74803149606299213" bottom="0.74803149606299213" header="0.31496062992125984" footer="0.31496062992125984"/>
  <pageSetup scale="67" orientation="landscape" r:id="rId11"/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E29"/>
  <sheetViews>
    <sheetView tabSelected="1" view="pageBreakPreview" zoomScale="85" zoomScaleNormal="100" zoomScaleSheetLayoutView="85" workbookViewId="0">
      <selection activeCell="O13" sqref="O13"/>
    </sheetView>
  </sheetViews>
  <sheetFormatPr baseColWidth="10" defaultColWidth="11.42578125" defaultRowHeight="15" x14ac:dyDescent="0.25"/>
  <cols>
    <col min="1" max="1" width="16.5703125" style="38" bestFit="1" customWidth="1"/>
    <col min="2" max="2" width="15.85546875" style="38" customWidth="1"/>
    <col min="3" max="3" width="15.5703125" style="38" customWidth="1"/>
    <col min="4" max="4" width="13" style="38" customWidth="1"/>
    <col min="5" max="16384" width="11.42578125" style="38"/>
  </cols>
  <sheetData>
    <row r="5" spans="1:5" ht="18.75" x14ac:dyDescent="0.3">
      <c r="A5" s="184" t="s">
        <v>28</v>
      </c>
      <c r="B5" s="184"/>
      <c r="C5" s="184"/>
      <c r="D5" s="184"/>
      <c r="E5" s="39"/>
    </row>
    <row r="6" spans="1:5" ht="18.75" x14ac:dyDescent="0.3">
      <c r="A6" s="185" t="s">
        <v>85</v>
      </c>
      <c r="B6" s="185"/>
      <c r="C6" s="185"/>
      <c r="D6" s="185"/>
      <c r="E6" s="40"/>
    </row>
    <row r="7" spans="1:5" ht="18.75" x14ac:dyDescent="0.3">
      <c r="A7" s="41"/>
      <c r="B7" s="41"/>
      <c r="C7" s="41"/>
      <c r="D7" s="41"/>
      <c r="E7" s="40"/>
    </row>
    <row r="8" spans="1:5" ht="31.5" x14ac:dyDescent="0.25">
      <c r="A8" s="29" t="s">
        <v>23</v>
      </c>
      <c r="B8" s="30" t="s">
        <v>25</v>
      </c>
      <c r="C8" s="30" t="s">
        <v>26</v>
      </c>
      <c r="D8" s="31" t="s">
        <v>27</v>
      </c>
    </row>
    <row r="9" spans="1:5" ht="16.5" x14ac:dyDescent="0.25">
      <c r="A9" s="33" t="s">
        <v>14</v>
      </c>
      <c r="B9" s="35">
        <v>2</v>
      </c>
      <c r="C9" s="35">
        <f>+Abr.22!D19+'May. 22'!D24+'Jun. 22'!D20</f>
        <v>6</v>
      </c>
      <c r="D9" s="35">
        <f>+B9+C9</f>
        <v>8</v>
      </c>
    </row>
    <row r="10" spans="1:5" ht="16.5" x14ac:dyDescent="0.25">
      <c r="A10" s="28" t="s">
        <v>24</v>
      </c>
      <c r="B10" s="35">
        <f>+Abr.22!C20+'May. 22'!C25+'Jun. 22'!C21</f>
        <v>0</v>
      </c>
      <c r="C10" s="35">
        <f>+Abr.22!D20+'May. 22'!D25+'Jun. 22'!D21</f>
        <v>17</v>
      </c>
      <c r="D10" s="63">
        <f t="shared" ref="D10:D13" si="0">+B10+C10</f>
        <v>17</v>
      </c>
    </row>
    <row r="11" spans="1:5" ht="16.5" x14ac:dyDescent="0.25">
      <c r="A11" s="33" t="s">
        <v>11</v>
      </c>
      <c r="B11" s="35">
        <v>0</v>
      </c>
      <c r="C11" s="35">
        <f>+Abr.22!D21+'May. 22'!D26+'Jun. 22'!D22</f>
        <v>8</v>
      </c>
      <c r="D11" s="63">
        <f t="shared" si="0"/>
        <v>8</v>
      </c>
    </row>
    <row r="12" spans="1:5" ht="16.5" x14ac:dyDescent="0.25">
      <c r="A12" s="33" t="s">
        <v>53</v>
      </c>
      <c r="B12" s="63">
        <v>0</v>
      </c>
      <c r="C12" s="63">
        <f>+'May. 22'!D27</f>
        <v>1</v>
      </c>
      <c r="D12" s="63">
        <f t="shared" si="0"/>
        <v>1</v>
      </c>
    </row>
    <row r="13" spans="1:5" ht="16.5" x14ac:dyDescent="0.25">
      <c r="A13" s="28">
        <v>311</v>
      </c>
      <c r="B13" s="63">
        <v>0</v>
      </c>
      <c r="C13" s="35">
        <f>+Abr.22!D22+'May. 22'!D28+'Jun. 22'!D23</f>
        <v>4</v>
      </c>
      <c r="D13" s="63">
        <f t="shared" si="0"/>
        <v>4</v>
      </c>
    </row>
    <row r="14" spans="1:5" ht="16.5" x14ac:dyDescent="0.25">
      <c r="A14" s="27" t="s">
        <v>27</v>
      </c>
      <c r="B14" s="37">
        <f>SUBTOTAL(9,B9:B13)</f>
        <v>2</v>
      </c>
      <c r="C14" s="65">
        <f t="shared" ref="C14" si="1">SUBTOTAL(9,C9:C13)</f>
        <v>36</v>
      </c>
      <c r="D14" s="65">
        <f>SUBTOTAL(9,D9:D13)</f>
        <v>38</v>
      </c>
    </row>
    <row r="15" spans="1:5" x14ac:dyDescent="0.25">
      <c r="C15" s="100"/>
    </row>
    <row r="19" spans="1:4" ht="47.25" x14ac:dyDescent="0.25">
      <c r="A19" s="42" t="s">
        <v>36</v>
      </c>
      <c r="B19" s="31" t="s">
        <v>25</v>
      </c>
      <c r="C19" s="31" t="s">
        <v>30</v>
      </c>
      <c r="D19" s="31" t="s">
        <v>27</v>
      </c>
    </row>
    <row r="20" spans="1:4" ht="16.5" x14ac:dyDescent="0.25">
      <c r="A20" s="43" t="s">
        <v>47</v>
      </c>
      <c r="B20" s="45">
        <v>0</v>
      </c>
      <c r="C20" s="63">
        <f>+Abr.22!J22+'May. 22'!J29+'Jun. 22'!J25</f>
        <v>7</v>
      </c>
      <c r="D20" s="45">
        <f>SUM(B20:C20)</f>
        <v>7</v>
      </c>
    </row>
    <row r="21" spans="1:4" ht="16.5" x14ac:dyDescent="0.25">
      <c r="A21" s="43" t="s">
        <v>7</v>
      </c>
      <c r="B21" s="45">
        <v>2</v>
      </c>
      <c r="C21" s="63">
        <f>+Abr.22!J23+'May. 22'!J24+'Jun. 22'!J21</f>
        <v>7</v>
      </c>
      <c r="D21" s="45">
        <f>SUM(B21:C21)</f>
        <v>9</v>
      </c>
    </row>
    <row r="22" spans="1:4" ht="16.5" x14ac:dyDescent="0.25">
      <c r="A22" s="43" t="s">
        <v>9</v>
      </c>
      <c r="B22" s="63">
        <v>0</v>
      </c>
      <c r="C22" s="63">
        <f>+Abr.22!J19+'May. 22'!J26+'Jun. 22'!J20</f>
        <v>2</v>
      </c>
      <c r="D22" s="45">
        <f t="shared" ref="D22:D26" si="2">SUM(B22:C22)</f>
        <v>2</v>
      </c>
    </row>
    <row r="23" spans="1:4" ht="16.5" x14ac:dyDescent="0.25">
      <c r="A23" s="43" t="s">
        <v>8</v>
      </c>
      <c r="B23" s="63">
        <v>0</v>
      </c>
      <c r="C23" s="63">
        <f>+Abr.22!J20+'May. 22'!J27+'Jun. 22'!J23</f>
        <v>8</v>
      </c>
      <c r="D23" s="45">
        <f t="shared" si="2"/>
        <v>8</v>
      </c>
    </row>
    <row r="24" spans="1:4" ht="16.5" x14ac:dyDescent="0.25">
      <c r="A24" s="43" t="s">
        <v>5</v>
      </c>
      <c r="B24" s="63">
        <v>0</v>
      </c>
      <c r="C24" s="63">
        <f>+'May. 22'!J25+Abr.22!J24+'Jun. 22'!J22</f>
        <v>6</v>
      </c>
      <c r="D24" s="45">
        <f t="shared" si="2"/>
        <v>6</v>
      </c>
    </row>
    <row r="25" spans="1:4" ht="16.5" x14ac:dyDescent="0.25">
      <c r="A25" s="43" t="s">
        <v>57</v>
      </c>
      <c r="B25" s="63">
        <v>0</v>
      </c>
      <c r="C25" s="63">
        <f>+'May. 22'!J28</f>
        <v>1</v>
      </c>
      <c r="D25" s="45">
        <f t="shared" si="2"/>
        <v>1</v>
      </c>
    </row>
    <row r="26" spans="1:4" ht="16.5" x14ac:dyDescent="0.25">
      <c r="A26" s="43" t="s">
        <v>22</v>
      </c>
      <c r="B26" s="63">
        <v>0</v>
      </c>
      <c r="C26" s="63">
        <f>+'May. 22'!J30+'Jun. 22'!J25+Abr.22!J21</f>
        <v>7</v>
      </c>
      <c r="D26" s="45">
        <f t="shared" si="2"/>
        <v>7</v>
      </c>
    </row>
    <row r="27" spans="1:4" ht="16.5" x14ac:dyDescent="0.25">
      <c r="A27" s="27" t="s">
        <v>27</v>
      </c>
      <c r="B27" s="37">
        <f>SUBTOTAL(9,B20:B26)</f>
        <v>2</v>
      </c>
      <c r="C27" s="65">
        <f>SUBTOTAL(9,C20:C26)</f>
        <v>38</v>
      </c>
      <c r="D27" s="65">
        <f>SUBTOTAL(9,D20:D26)</f>
        <v>40</v>
      </c>
    </row>
    <row r="28" spans="1:4" x14ac:dyDescent="0.25">
      <c r="C28" s="100"/>
    </row>
    <row r="29" spans="1:4" ht="16.5" x14ac:dyDescent="0.25">
      <c r="A29" s="179"/>
      <c r="C29" s="100"/>
    </row>
  </sheetData>
  <mergeCells count="2">
    <mergeCell ref="A5:D5"/>
    <mergeCell ref="A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Ene. 22</vt:lpstr>
      <vt:lpstr>Feb. 22</vt:lpstr>
      <vt:lpstr>Marzo 22</vt:lpstr>
      <vt:lpstr>1er. Trim.</vt:lpstr>
      <vt:lpstr>Abr.22</vt:lpstr>
      <vt:lpstr>May. 22</vt:lpstr>
      <vt:lpstr>Jun. 22</vt:lpstr>
      <vt:lpstr>2do. Trim.</vt:lpstr>
      <vt:lpstr>'2do. Trim.'!Área_de_impresión</vt:lpstr>
      <vt:lpstr>Abr.22!Área_de_impresión</vt:lpstr>
      <vt:lpstr>'Jun. 22'!Área_de_impresión</vt:lpstr>
      <vt:lpstr>'Marzo 22'!Área_de_impresión</vt:lpstr>
      <vt:lpstr>'May.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Puello</dc:creator>
  <cp:lastModifiedBy>Paula Evelyn Castillo Martinez</cp:lastModifiedBy>
  <cp:lastPrinted>2022-07-01T19:38:50Z</cp:lastPrinted>
  <dcterms:created xsi:type="dcterms:W3CDTF">2018-03-09T12:34:01Z</dcterms:created>
  <dcterms:modified xsi:type="dcterms:W3CDTF">2022-07-08T18:23:18Z</dcterms:modified>
</cp:coreProperties>
</file>