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\\thanos\oai\Documents\Scanned Documents\OAI\Estadisticas Balance y Gestion OAI\"/>
    </mc:Choice>
  </mc:AlternateContent>
  <xr:revisionPtr revIDLastSave="0" documentId="13_ncr:1_{7C1277CB-464A-4BB1-B019-992B973AD8CB}" xr6:coauthVersionLast="47" xr6:coauthVersionMax="47" xr10:uidLastSave="{00000000-0000-0000-0000-000000000000}"/>
  <bookViews>
    <workbookView xWindow="-120" yWindow="-120" windowWidth="20730" windowHeight="11160" tabRatio="805" activeTab="3" xr2:uid="{00000000-000D-0000-FFFF-FFFF00000000}"/>
  </bookViews>
  <sheets>
    <sheet name="Oct. 21" sheetId="25" r:id="rId1"/>
    <sheet name="Nov. 21" sheetId="26" r:id="rId2"/>
    <sheet name="Dic. 21" sheetId="27" r:id="rId3"/>
    <sheet name="4to. Trim." sheetId="28" r:id="rId4"/>
  </sheets>
  <definedNames>
    <definedName name="_xlnm._FilterDatabase" localSheetId="2" hidden="1">'Dic. 21'!$A$5:$K$14</definedName>
    <definedName name="_xlnm._FilterDatabase" localSheetId="1" hidden="1">'Nov. 21'!$B$5:$L$21</definedName>
    <definedName name="_xlnm._FilterDatabase" localSheetId="0" hidden="1">'Oct. 21'!$G$5:$G$16</definedName>
    <definedName name="_xlnm.Print_Area" localSheetId="3">'4to. Trim.'!$A$1:$L$33</definedName>
    <definedName name="_xlnm.Print_Area" localSheetId="2">'Dic. 21'!$A$1:$K$28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28" l="1"/>
  <c r="C28" i="28"/>
  <c r="C29" i="28"/>
  <c r="B29" i="28"/>
  <c r="D29" i="28" s="1"/>
  <c r="K24" i="27"/>
  <c r="C13" i="28"/>
  <c r="D25" i="27"/>
  <c r="E24" i="27"/>
  <c r="K31" i="26"/>
  <c r="L30" i="26"/>
  <c r="B28" i="28"/>
  <c r="C25" i="28"/>
  <c r="C27" i="28"/>
  <c r="C22" i="28"/>
  <c r="J31" i="26"/>
  <c r="L29" i="26"/>
  <c r="D30" i="26"/>
  <c r="E30" i="26"/>
  <c r="F29" i="26"/>
  <c r="L28" i="26"/>
  <c r="K26" i="25"/>
  <c r="J26" i="25"/>
  <c r="D28" i="28" l="1"/>
  <c r="B27" i="28" l="1"/>
  <c r="B26" i="28"/>
  <c r="B25" i="28"/>
  <c r="D25" i="28" s="1"/>
  <c r="C24" i="28"/>
  <c r="B24" i="28"/>
  <c r="C23" i="28"/>
  <c r="B23" i="28"/>
  <c r="B22" i="28"/>
  <c r="C10" i="28"/>
  <c r="C11" i="28"/>
  <c r="C12" i="28"/>
  <c r="C9" i="28"/>
  <c r="B12" i="28"/>
  <c r="B11" i="28"/>
  <c r="B10" i="28"/>
  <c r="B9" i="28"/>
  <c r="J27" i="27"/>
  <c r="I27" i="27"/>
  <c r="K26" i="27"/>
  <c r="K25" i="27"/>
  <c r="C25" i="27"/>
  <c r="B13" i="28" s="1"/>
  <c r="K23" i="27"/>
  <c r="E23" i="27"/>
  <c r="K22" i="27"/>
  <c r="E22" i="27"/>
  <c r="K21" i="27"/>
  <c r="E21" i="27"/>
  <c r="E25" i="27" s="1"/>
  <c r="K20" i="27"/>
  <c r="E20" i="27"/>
  <c r="L21" i="25"/>
  <c r="L22" i="25"/>
  <c r="L20" i="25"/>
  <c r="L23" i="25"/>
  <c r="D23" i="25"/>
  <c r="E23" i="25"/>
  <c r="F20" i="25"/>
  <c r="F21" i="25"/>
  <c r="F22" i="25"/>
  <c r="L26" i="26"/>
  <c r="L27" i="26"/>
  <c r="F26" i="26"/>
  <c r="F27" i="26"/>
  <c r="F28" i="26"/>
  <c r="C30" i="28" l="1"/>
  <c r="C14" i="28"/>
  <c r="D13" i="28"/>
  <c r="D26" i="28"/>
  <c r="K27" i="27"/>
  <c r="D9" i="28"/>
  <c r="D11" i="28"/>
  <c r="D10" i="28"/>
  <c r="D23" i="28"/>
  <c r="B14" i="28"/>
  <c r="B30" i="28"/>
  <c r="D12" i="28"/>
  <c r="D22" i="28"/>
  <c r="D24" i="28"/>
  <c r="D27" i="28"/>
  <c r="L25" i="26"/>
  <c r="L31" i="26" s="1"/>
  <c r="F25" i="26"/>
  <c r="F30" i="26" s="1"/>
  <c r="D30" i="28" l="1"/>
  <c r="D14" i="28"/>
  <c r="L19" i="25" l="1"/>
  <c r="L26" i="25" s="1"/>
  <c r="F19" i="25"/>
  <c r="F23" i="25" s="1"/>
</calcChain>
</file>

<file path=xl/sharedStrings.xml><?xml version="1.0" encoding="utf-8"?>
<sst xmlns="http://schemas.openxmlformats.org/spreadsheetml/2006/main" count="367" uniqueCount="150">
  <si>
    <t>FECHA DE ENTRADA</t>
  </si>
  <si>
    <t>FECHA DE SALIDA</t>
  </si>
  <si>
    <t>TIEMPO DE RESPUESTA</t>
  </si>
  <si>
    <t>NOMBRE</t>
  </si>
  <si>
    <t>CORREO ELECTRÓNICO</t>
  </si>
  <si>
    <t>OAI</t>
  </si>
  <si>
    <t>PROTECOM</t>
  </si>
  <si>
    <t>LEGAL</t>
  </si>
  <si>
    <t>MINORISTA</t>
  </si>
  <si>
    <t>MAYORISTA</t>
  </si>
  <si>
    <t>REGULACION</t>
  </si>
  <si>
    <t>SAIP</t>
  </si>
  <si>
    <t>MEMI</t>
  </si>
  <si>
    <t>VÍA DE RECEPCIÓN</t>
  </si>
  <si>
    <t>Personal</t>
  </si>
  <si>
    <t>#</t>
  </si>
  <si>
    <t>TELÉFONO</t>
  </si>
  <si>
    <t>DEPTOS. INVOLUCRADOS EN LA RESPUESTA</t>
  </si>
  <si>
    <t xml:space="preserve">REGISTROS DE SOLICITUDES </t>
  </si>
  <si>
    <t>Oficina de Acceso a la Información Pública</t>
  </si>
  <si>
    <t>CÉDULA / RNC / NIC</t>
  </si>
  <si>
    <t>MEDIO DE RESPUESTA</t>
  </si>
  <si>
    <t>REGULACIÓN</t>
  </si>
  <si>
    <t>Vías de Solicitud</t>
  </si>
  <si>
    <t>Correo Electrónico</t>
  </si>
  <si>
    <t>En Proceso</t>
  </si>
  <si>
    <t xml:space="preserve">Resueltas </t>
  </si>
  <si>
    <t>Total Recibidas</t>
  </si>
  <si>
    <t>Estadísticas Solicitudes Recibidas OAI</t>
  </si>
  <si>
    <t xml:space="preserve"> Resueltas </t>
  </si>
  <si>
    <t>Departamentos Involucrados</t>
  </si>
  <si>
    <t>PERSONAL</t>
  </si>
  <si>
    <t xml:space="preserve">Correo Electrónico </t>
  </si>
  <si>
    <t>CORREO ELECTRONICO</t>
  </si>
  <si>
    <t>RELACIÒN DE SOLICITUDES RECIBIDAS</t>
  </si>
  <si>
    <t>infosie</t>
  </si>
  <si>
    <t>4 dias</t>
  </si>
  <si>
    <t>mguridim@unen.do</t>
  </si>
  <si>
    <t>MEM</t>
  </si>
  <si>
    <t>Infosie</t>
  </si>
  <si>
    <t>2 dias</t>
  </si>
  <si>
    <t>1 dia</t>
  </si>
  <si>
    <t>3 dias</t>
  </si>
  <si>
    <t>n/a</t>
  </si>
  <si>
    <t>Marco Guridi</t>
  </si>
  <si>
    <t>1 hora</t>
  </si>
  <si>
    <t>correo</t>
  </si>
  <si>
    <t>Regulacion</t>
  </si>
  <si>
    <t>wtineo@cne.gob.do</t>
  </si>
  <si>
    <t>Dic 2021</t>
  </si>
  <si>
    <t>4to. Trimestre, 2021</t>
  </si>
  <si>
    <t>1 dias</t>
  </si>
  <si>
    <t>SAIP-Correo</t>
  </si>
  <si>
    <t>Tony Reyes</t>
  </si>
  <si>
    <t>Correo</t>
  </si>
  <si>
    <t>delarosajuan060@gmail.com</t>
  </si>
  <si>
    <t>SAIP-correo</t>
  </si>
  <si>
    <t>6 horas</t>
  </si>
  <si>
    <t>Llamada</t>
  </si>
  <si>
    <t>Jose De Pool</t>
  </si>
  <si>
    <t>je.depool@gmail.com</t>
  </si>
  <si>
    <t>SAIP/correo</t>
  </si>
  <si>
    <t>Glenny Aylline Abreu Duran</t>
  </si>
  <si>
    <t>SAIP-56947</t>
  </si>
  <si>
    <t>abreuaylin@gmail.com</t>
  </si>
  <si>
    <t>Inversiones Ávila Núñez Invernanu, S.R.L.</t>
  </si>
  <si>
    <t>SAIP-57184</t>
  </si>
  <si>
    <t>litigios@hlaw.do</t>
  </si>
  <si>
    <t>RECHAZADA</t>
  </si>
  <si>
    <t>IDP DISTRICT DEVELOPERS DOMINICANA</t>
  </si>
  <si>
    <t>SAIP-57730</t>
  </si>
  <si>
    <t>operacionescaribe@districtdevelopers.es</t>
  </si>
  <si>
    <t>Jenny Santana</t>
  </si>
  <si>
    <t>odelacruz@mga.com.do</t>
  </si>
  <si>
    <t>Orianna  De la Cruz</t>
  </si>
  <si>
    <t>10 dias</t>
  </si>
  <si>
    <t>SAIP-57737</t>
  </si>
  <si>
    <t>jennysantanaavila30@gmail.com</t>
  </si>
  <si>
    <t>SAIP-57566</t>
  </si>
  <si>
    <t>tonydreyes@gmail.com</t>
  </si>
  <si>
    <t xml:space="preserve">Transferida </t>
  </si>
  <si>
    <t>AYS YUNEN CONSULTORES LEGALES, S.R.L.</t>
  </si>
  <si>
    <t>SAIP-57858</t>
  </si>
  <si>
    <t>aicnatsidyunen@gmail.com</t>
  </si>
  <si>
    <t>Luis Rafael Regalado</t>
  </si>
  <si>
    <t>luisregaladoreyes@gmail.com</t>
  </si>
  <si>
    <t>incomesa@gmail.com</t>
  </si>
  <si>
    <t>Ingeniería y Construcciones</t>
  </si>
  <si>
    <t>Alexander Martinez</t>
  </si>
  <si>
    <t>Aniana Martinez</t>
  </si>
  <si>
    <t>SAIP-57538</t>
  </si>
  <si>
    <t>anianamh@anahernandezyasoc.com</t>
  </si>
  <si>
    <t>Celso Espinoza</t>
  </si>
  <si>
    <t>RJ/PROTECOM</t>
  </si>
  <si>
    <t>15 dias</t>
  </si>
  <si>
    <t>keniadelossantos3@gmail.com</t>
  </si>
  <si>
    <t>RJ</t>
  </si>
  <si>
    <t>Enmanuel Santana</t>
  </si>
  <si>
    <t>Roberto Mejia</t>
  </si>
  <si>
    <t>Matilde de la Cruz</t>
  </si>
  <si>
    <t>Wilfredo Tineo (CNE)</t>
  </si>
  <si>
    <t>rc.mejia@bancentral.gov.do</t>
  </si>
  <si>
    <t>matildedelacruz@yahoo.com</t>
  </si>
  <si>
    <t>enmanuel_santana02@hotmail.com</t>
  </si>
  <si>
    <t>34 676 49 58 07</t>
  </si>
  <si>
    <t>Patricia Alvarez (MGA</t>
  </si>
  <si>
    <t>palvarez@mga.com.do</t>
  </si>
  <si>
    <t>Protecom</t>
  </si>
  <si>
    <t>2 horas</t>
  </si>
  <si>
    <t>Dorka Llinas</t>
  </si>
  <si>
    <t>dorkallinas@gmail.com</t>
  </si>
  <si>
    <t>Helenny Amparo</t>
  </si>
  <si>
    <t>helenny.amparo@listindiario.com</t>
  </si>
  <si>
    <t>Mmorel@hacienda.gov.do</t>
  </si>
  <si>
    <t>M Morel</t>
  </si>
  <si>
    <t>Ysaura Lopez Roriguez</t>
  </si>
  <si>
    <t>rigalopez@gmail.com</t>
  </si>
  <si>
    <t>Fernando Radfor</t>
  </si>
  <si>
    <t>ferawa_62@hotmail.com</t>
  </si>
  <si>
    <t>RECURSOS JERARQUICOS</t>
  </si>
  <si>
    <t xml:space="preserve">Wenly Wilson </t>
  </si>
  <si>
    <t>34 637 407 406</t>
  </si>
  <si>
    <t>wenly.wilson@vte.com</t>
  </si>
  <si>
    <t>COMPRAS</t>
  </si>
  <si>
    <t>Compras</t>
  </si>
  <si>
    <t>Ing Jose Manuel Gomez</t>
  </si>
  <si>
    <t>grupotimoteo2016@hotmail.com</t>
  </si>
  <si>
    <t>2/411/2021</t>
  </si>
  <si>
    <t>Juan de la Rosa</t>
  </si>
  <si>
    <t>3 horas</t>
  </si>
  <si>
    <t>llamada-correo</t>
  </si>
  <si>
    <t>Laura Michell Aquino</t>
  </si>
  <si>
    <t>Reclamacion</t>
  </si>
  <si>
    <t>AQUINOLAURA006@GMAI.COM</t>
  </si>
  <si>
    <t>Ruth Esther Mariñez</t>
  </si>
  <si>
    <t>MARINEZRUTH89@GMAIL.COM</t>
  </si>
  <si>
    <t>RJ-PROTECOM</t>
  </si>
  <si>
    <t>SEN</t>
  </si>
  <si>
    <t>sen@nodales.com</t>
  </si>
  <si>
    <t>Dione Lee</t>
  </si>
  <si>
    <t>sunglaylee@gmail.com</t>
  </si>
  <si>
    <t>SAIP-59319</t>
  </si>
  <si>
    <t>SAIP-59118</t>
  </si>
  <si>
    <t>Carlos Alberto Familia</t>
  </si>
  <si>
    <t>carlosfamilia03@gmail.com</t>
  </si>
  <si>
    <t>Scarlet Ramirez</t>
  </si>
  <si>
    <t>SCARLETTRQ@GMAIL.COM</t>
  </si>
  <si>
    <t>Queja</t>
  </si>
  <si>
    <t>Claudia Fernandez</t>
  </si>
  <si>
    <t>claurinaferle@gmail.com&gt;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</si>
</sst>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b/>
      <sz val="11"/>
      <color theme="0"/>
      <name val="Calibri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11"/>
      <name val="Arial Narrow"/>
      <family val="2"/>
    </font>
    <font>
      <b/>
      <sz val="11"/>
      <color theme="1"/>
      <name val="Arial Narrow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1"/>
      <name val="Arial Narrow"/>
      <family val="2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sz val="8"/>
      <name val="Calibri"/>
      <family val="2"/>
      <scheme val="minor"/>
    </font>
    <font>
      <sz val="10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DFF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0" fillId="0" borderId="0" xfId="0"/>
    <xf numFmtId="0" fontId="16" fillId="0" borderId="0" xfId="0" applyFont="1" applyAlignment="1"/>
    <xf numFmtId="0" fontId="17" fillId="0" borderId="0" xfId="0" applyFont="1" applyAlignment="1"/>
    <xf numFmtId="0" fontId="19" fillId="0" borderId="8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1" fontId="4" fillId="6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left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1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left" vertical="center"/>
    </xf>
    <xf numFmtId="1" fontId="0" fillId="0" borderId="0" xfId="0" applyNumberFormat="1"/>
    <xf numFmtId="0" fontId="14" fillId="5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7" fontId="8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FFE7"/>
      <color rgb="FFFD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Solicitudes Recibidas OAI</a:t>
            </a:r>
            <a:endParaRPr lang="es-DO" baseline="0">
              <a:solidFill>
                <a:srgbClr val="0000FF"/>
              </a:solidFill>
              <a:effectLst/>
            </a:endParaRPr>
          </a:p>
          <a:p>
            <a:pPr>
              <a:defRPr>
                <a:solidFill>
                  <a:srgbClr val="0000FF"/>
                </a:solidFill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 4to. Trimestre (Octubre-Diciembre) 2021</a:t>
            </a:r>
            <a:endParaRPr lang="es-DO" baseline="0">
              <a:solidFill>
                <a:srgbClr val="0000FF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'4to. Trim.'!$B$8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'4to. Trim.'!$A$9:$A$14</c:f>
              <c:strCache>
                <c:ptCount val="6"/>
                <c:pt idx="0">
                  <c:v>PERSONAL</c:v>
                </c:pt>
                <c:pt idx="1">
                  <c:v>CORREO ELECTRONICO</c:v>
                </c:pt>
                <c:pt idx="2">
                  <c:v>SAIP</c:v>
                </c:pt>
                <c:pt idx="3">
                  <c:v>311</c:v>
                </c:pt>
                <c:pt idx="4">
                  <c:v>Llamada</c:v>
                </c:pt>
                <c:pt idx="5">
                  <c:v>Total Recibidas</c:v>
                </c:pt>
              </c:strCache>
            </c:strRef>
          </c:cat>
          <c:val>
            <c:numRef>
              <c:f>'4to. Trim.'!$B$9:$B$14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2-4F22-A734-2E7CE722FB60}"/>
            </c:ext>
          </c:extLst>
        </c:ser>
        <c:ser>
          <c:idx val="1"/>
          <c:order val="1"/>
          <c:tx>
            <c:strRef>
              <c:f>'4to. Trim.'!$C$8</c:f>
              <c:strCache>
                <c:ptCount val="1"/>
                <c:pt idx="0">
                  <c:v>Resueltas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'4to. Trim.'!$A$9:$A$14</c:f>
              <c:strCache>
                <c:ptCount val="6"/>
                <c:pt idx="0">
                  <c:v>PERSONAL</c:v>
                </c:pt>
                <c:pt idx="1">
                  <c:v>CORREO ELECTRONICO</c:v>
                </c:pt>
                <c:pt idx="2">
                  <c:v>SAIP</c:v>
                </c:pt>
                <c:pt idx="3">
                  <c:v>311</c:v>
                </c:pt>
                <c:pt idx="4">
                  <c:v>Llamada</c:v>
                </c:pt>
                <c:pt idx="5">
                  <c:v>Total Recibidas</c:v>
                </c:pt>
              </c:strCache>
            </c:strRef>
          </c:cat>
          <c:val>
            <c:numRef>
              <c:f>'4to. Trim.'!$C$9:$C$14</c:f>
              <c:numCache>
                <c:formatCode>0</c:formatCode>
                <c:ptCount val="6"/>
                <c:pt idx="0">
                  <c:v>0</c:v>
                </c:pt>
                <c:pt idx="1">
                  <c:v>13</c:v>
                </c:pt>
                <c:pt idx="2">
                  <c:v>13</c:v>
                </c:pt>
                <c:pt idx="3">
                  <c:v>6</c:v>
                </c:pt>
                <c:pt idx="4">
                  <c:v>2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72-4F22-A734-2E7CE722F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030200"/>
        <c:axId val="228030592"/>
      </c:barChart>
      <c:catAx>
        <c:axId val="228030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8030592"/>
        <c:crosses val="autoZero"/>
        <c:auto val="1"/>
        <c:lblAlgn val="ctr"/>
        <c:lblOffset val="100"/>
        <c:noMultiLvlLbl val="0"/>
      </c:catAx>
      <c:valAx>
        <c:axId val="22803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8030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Solicitudes Recibidas OAI</a:t>
            </a:r>
            <a:endParaRPr lang="es-DO" baseline="0">
              <a:solidFill>
                <a:srgbClr val="0000FF"/>
              </a:solidFill>
              <a:effectLst/>
            </a:endParaRPr>
          </a:p>
          <a:p>
            <a:pPr>
              <a:defRPr>
                <a:solidFill>
                  <a:srgbClr val="0000FF"/>
                </a:solidFill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 4to. Trimestre (Octubre-Diciembre)  2021</a:t>
            </a:r>
            <a:endParaRPr lang="es-DO" baseline="0">
              <a:solidFill>
                <a:srgbClr val="0000FF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'4to. Trim.'!$B$21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'4to. Trim.'!$A$22:$A$30</c:f>
              <c:strCache>
                <c:ptCount val="9"/>
                <c:pt idx="0">
                  <c:v>MAYORISTA</c:v>
                </c:pt>
                <c:pt idx="1">
                  <c:v>OAI</c:v>
                </c:pt>
                <c:pt idx="2">
                  <c:v>REGULACION</c:v>
                </c:pt>
                <c:pt idx="3">
                  <c:v>LEGAL</c:v>
                </c:pt>
                <c:pt idx="4">
                  <c:v>PROTECOM</c:v>
                </c:pt>
                <c:pt idx="5">
                  <c:v>MINORISTA</c:v>
                </c:pt>
                <c:pt idx="6">
                  <c:v>RECURSOS JERARQUICOS</c:v>
                </c:pt>
                <c:pt idx="7">
                  <c:v>COMPRAS</c:v>
                </c:pt>
                <c:pt idx="8">
                  <c:v>Total Recibidas</c:v>
                </c:pt>
              </c:strCache>
            </c:strRef>
          </c:cat>
          <c:val>
            <c:numRef>
              <c:f>'4to. Trim.'!$B$22:$B$30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3-4BBD-9651-8B548BA9C7D9}"/>
            </c:ext>
          </c:extLst>
        </c:ser>
        <c:ser>
          <c:idx val="1"/>
          <c:order val="1"/>
          <c:tx>
            <c:strRef>
              <c:f>'4to. Trim.'!$C$21</c:f>
              <c:strCache>
                <c:ptCount val="1"/>
                <c:pt idx="0">
                  <c:v> Resueltas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'4to. Trim.'!$A$22:$A$30</c:f>
              <c:strCache>
                <c:ptCount val="9"/>
                <c:pt idx="0">
                  <c:v>MAYORISTA</c:v>
                </c:pt>
                <c:pt idx="1">
                  <c:v>OAI</c:v>
                </c:pt>
                <c:pt idx="2">
                  <c:v>REGULACION</c:v>
                </c:pt>
                <c:pt idx="3">
                  <c:v>LEGAL</c:v>
                </c:pt>
                <c:pt idx="4">
                  <c:v>PROTECOM</c:v>
                </c:pt>
                <c:pt idx="5">
                  <c:v>MINORISTA</c:v>
                </c:pt>
                <c:pt idx="6">
                  <c:v>RECURSOS JERARQUICOS</c:v>
                </c:pt>
                <c:pt idx="7">
                  <c:v>COMPRAS</c:v>
                </c:pt>
                <c:pt idx="8">
                  <c:v>Total Recibidas</c:v>
                </c:pt>
              </c:strCache>
            </c:strRef>
          </c:cat>
          <c:val>
            <c:numRef>
              <c:f>'4to. Trim.'!$C$22:$C$30</c:f>
              <c:numCache>
                <c:formatCode>0</c:formatCode>
                <c:ptCount val="9"/>
                <c:pt idx="0">
                  <c:v>2</c:v>
                </c:pt>
                <c:pt idx="1">
                  <c:v>13</c:v>
                </c:pt>
                <c:pt idx="2">
                  <c:v>7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53-4BBD-9651-8B548BA9C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029808"/>
        <c:axId val="228030984"/>
      </c:barChart>
      <c:catAx>
        <c:axId val="22802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8030984"/>
        <c:crosses val="autoZero"/>
        <c:auto val="1"/>
        <c:lblAlgn val="ctr"/>
        <c:lblOffset val="100"/>
        <c:noMultiLvlLbl val="0"/>
      </c:catAx>
      <c:valAx>
        <c:axId val="22803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802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300036</xdr:colOff>
      <xdr:row>1</xdr:row>
      <xdr:rowOff>4762</xdr:rowOff>
    </xdr:from>
    <xdr:to>
      <xdr:col>10</xdr:col>
      <xdr:colOff>476249</xdr:colOff>
      <xdr:row>14</xdr:row>
      <xdr:rowOff>14287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F1DDD39-DFFC-407F-896C-5DDD83FD31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15</xdr:row>
      <xdr:rowOff>95250</xdr:rowOff>
    </xdr:from>
    <xdr:to>
      <xdr:col>10</xdr:col>
      <xdr:colOff>485775</xdr:colOff>
      <xdr:row>30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042EE7A-15C4-4B45-B428-0C1AF91F3A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595313</xdr:colOff>
      <xdr:row>0</xdr:row>
      <xdr:rowOff>109141</xdr:rowOff>
    </xdr:from>
    <xdr:to>
      <xdr:col>3</xdr:col>
      <xdr:colOff>477782</xdr:colOff>
      <xdr:row>4</xdr:row>
      <xdr:rowOff>25696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D753B87-76C6-476C-AA21-5C038B8FD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5313" y="109141"/>
          <a:ext cx="3017782" cy="670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icnatsidyunen@gmail.com" TargetMode="External"/><Relationship Id="rId3" Type="http://schemas.openxmlformats.org/officeDocument/2006/relationships/hyperlink" Target="mailto:litigios@hlaw.do" TargetMode="External"/><Relationship Id="rId7" Type="http://schemas.openxmlformats.org/officeDocument/2006/relationships/hyperlink" Target="mailto:jennysantanaavila30@gmail.com" TargetMode="External"/><Relationship Id="rId2" Type="http://schemas.openxmlformats.org/officeDocument/2006/relationships/hyperlink" Target="mailto:abreuaylin@gmail.com" TargetMode="External"/><Relationship Id="rId1" Type="http://schemas.openxmlformats.org/officeDocument/2006/relationships/hyperlink" Target="mailto:je.depool@gmail.com" TargetMode="External"/><Relationship Id="rId6" Type="http://schemas.openxmlformats.org/officeDocument/2006/relationships/hyperlink" Target="mailto:tonydreyes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odelacruz@mga.com.do" TargetMode="External"/><Relationship Id="rId10" Type="http://schemas.openxmlformats.org/officeDocument/2006/relationships/hyperlink" Target="mailto:keniadelossantos3@gmail.com" TargetMode="External"/><Relationship Id="rId4" Type="http://schemas.openxmlformats.org/officeDocument/2006/relationships/hyperlink" Target="mailto:operacionescaribe@districtdevelopers.es" TargetMode="External"/><Relationship Id="rId9" Type="http://schemas.openxmlformats.org/officeDocument/2006/relationships/hyperlink" Target="mailto:anianamh@anahernandezyasoc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orkallinas@gmail.com" TargetMode="External"/><Relationship Id="rId13" Type="http://schemas.openxmlformats.org/officeDocument/2006/relationships/hyperlink" Target="mailto:wenly.wilson@vte.com" TargetMode="External"/><Relationship Id="rId3" Type="http://schemas.openxmlformats.org/officeDocument/2006/relationships/hyperlink" Target="mailto:wtineo@cne.gob.do" TargetMode="External"/><Relationship Id="rId7" Type="http://schemas.openxmlformats.org/officeDocument/2006/relationships/hyperlink" Target="mailto:palvarez@mga.com.do" TargetMode="External"/><Relationship Id="rId12" Type="http://schemas.openxmlformats.org/officeDocument/2006/relationships/hyperlink" Target="mailto:ferawa_62@hotmail.com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incomesa@gmail.com" TargetMode="External"/><Relationship Id="rId16" Type="http://schemas.openxmlformats.org/officeDocument/2006/relationships/hyperlink" Target="mailto:AQUINOLAURA006@GMAI.COM" TargetMode="External"/><Relationship Id="rId1" Type="http://schemas.openxmlformats.org/officeDocument/2006/relationships/hyperlink" Target="mailto:luisregaladoreyes@gmail.com" TargetMode="External"/><Relationship Id="rId6" Type="http://schemas.openxmlformats.org/officeDocument/2006/relationships/hyperlink" Target="mailto:enmanuel_santana02@hotmail.com" TargetMode="External"/><Relationship Id="rId11" Type="http://schemas.openxmlformats.org/officeDocument/2006/relationships/hyperlink" Target="mailto:rigalopez@gmail.com" TargetMode="External"/><Relationship Id="rId5" Type="http://schemas.openxmlformats.org/officeDocument/2006/relationships/hyperlink" Target="mailto:rc.mejia@bancentral.gov.do" TargetMode="External"/><Relationship Id="rId15" Type="http://schemas.openxmlformats.org/officeDocument/2006/relationships/hyperlink" Target="mailto:delarosajuan060@gmail.com" TargetMode="External"/><Relationship Id="rId10" Type="http://schemas.openxmlformats.org/officeDocument/2006/relationships/hyperlink" Target="mailto:Mmorel@hacienda.gov.do" TargetMode="External"/><Relationship Id="rId4" Type="http://schemas.openxmlformats.org/officeDocument/2006/relationships/hyperlink" Target="mailto:mguridim@unen.do" TargetMode="External"/><Relationship Id="rId9" Type="http://schemas.openxmlformats.org/officeDocument/2006/relationships/hyperlink" Target="mailto:helenny.amparo@listindiario.com" TargetMode="External"/><Relationship Id="rId14" Type="http://schemas.openxmlformats.org/officeDocument/2006/relationships/hyperlink" Target="mailto:grupotimoteo2016@hot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unglaylee@gmail.com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sen@nodales.com" TargetMode="External"/><Relationship Id="rId1" Type="http://schemas.openxmlformats.org/officeDocument/2006/relationships/hyperlink" Target="mailto:MARINEZRUTH89@GMAIL.COM" TargetMode="External"/><Relationship Id="rId6" Type="http://schemas.openxmlformats.org/officeDocument/2006/relationships/hyperlink" Target="mailto:claurinaferle@gmail.com%3E" TargetMode="External"/><Relationship Id="rId5" Type="http://schemas.openxmlformats.org/officeDocument/2006/relationships/hyperlink" Target="mailto:SCARLETTRQ@GMAIL.COM" TargetMode="External"/><Relationship Id="rId4" Type="http://schemas.openxmlformats.org/officeDocument/2006/relationships/hyperlink" Target="mailto:carlosfamilia03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2C88B-0035-4737-9D0B-8F69E29960AE}">
  <dimension ref="B1:L26"/>
  <sheetViews>
    <sheetView zoomScale="80" zoomScaleNormal="80" workbookViewId="0">
      <selection activeCell="D12" sqref="D12"/>
    </sheetView>
  </sheetViews>
  <sheetFormatPr baseColWidth="10" defaultColWidth="11.42578125" defaultRowHeight="16.5" x14ac:dyDescent="0.25"/>
  <cols>
    <col min="1" max="1" width="4.140625" style="27" customWidth="1"/>
    <col min="2" max="2" width="3.28515625" style="27" customWidth="1"/>
    <col min="3" max="3" width="19.7109375" style="5" bestFit="1" customWidth="1"/>
    <col min="4" max="4" width="13.7109375" style="1" customWidth="1"/>
    <col min="5" max="5" width="12.28515625" style="1" customWidth="1"/>
    <col min="6" max="6" width="30.85546875" style="1" customWidth="1"/>
    <col min="7" max="7" width="13.7109375" style="1" customWidth="1"/>
    <col min="8" max="8" width="10" style="1" bestFit="1" customWidth="1"/>
    <col min="9" max="9" width="17.5703125" style="1" bestFit="1" customWidth="1"/>
    <col min="10" max="10" width="12.42578125" style="1" customWidth="1"/>
    <col min="11" max="11" width="10.5703125" style="1" customWidth="1"/>
    <col min="12" max="12" width="14.85546875" style="27" customWidth="1"/>
    <col min="13" max="16384" width="11.42578125" style="27"/>
  </cols>
  <sheetData>
    <row r="1" spans="2:12" ht="23.25" x14ac:dyDescent="0.2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2:12" x14ac:dyDescent="0.2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2" ht="15" x14ac:dyDescent="0.25">
      <c r="B3" s="74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2" s="8" customFormat="1" ht="14.25" customHeight="1" thickBot="1" x14ac:dyDescent="0.3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s="6" customFormat="1" ht="61.5" customHeight="1" x14ac:dyDescent="0.25">
      <c r="B5" s="67"/>
      <c r="C5" s="20" t="s">
        <v>3</v>
      </c>
      <c r="D5" s="20" t="s">
        <v>20</v>
      </c>
      <c r="E5" s="20" t="s">
        <v>16</v>
      </c>
      <c r="F5" s="20" t="s">
        <v>4</v>
      </c>
      <c r="G5" s="20" t="s">
        <v>13</v>
      </c>
      <c r="H5" s="20" t="s">
        <v>0</v>
      </c>
      <c r="I5" s="20" t="s">
        <v>17</v>
      </c>
      <c r="J5" s="20" t="s">
        <v>1</v>
      </c>
      <c r="K5" s="20" t="s">
        <v>2</v>
      </c>
      <c r="L5" s="21" t="s">
        <v>21</v>
      </c>
    </row>
    <row r="6" spans="2:12" s="19" customFormat="1" x14ac:dyDescent="0.25">
      <c r="B6" s="16">
        <v>1</v>
      </c>
      <c r="C6" s="13" t="s">
        <v>59</v>
      </c>
      <c r="D6" s="66">
        <v>117090258</v>
      </c>
      <c r="E6" s="12" t="s">
        <v>43</v>
      </c>
      <c r="F6" s="17" t="s">
        <v>60</v>
      </c>
      <c r="G6" s="12" t="s">
        <v>11</v>
      </c>
      <c r="H6" s="55">
        <v>44473</v>
      </c>
      <c r="I6" s="12" t="s">
        <v>5</v>
      </c>
      <c r="J6" s="14">
        <v>44473</v>
      </c>
      <c r="K6" s="12" t="s">
        <v>45</v>
      </c>
      <c r="L6" s="3" t="s">
        <v>61</v>
      </c>
    </row>
    <row r="7" spans="2:12" s="19" customFormat="1" ht="33" x14ac:dyDescent="0.25">
      <c r="B7" s="16">
        <v>2</v>
      </c>
      <c r="C7" s="13" t="s">
        <v>62</v>
      </c>
      <c r="D7" s="66" t="s">
        <v>63</v>
      </c>
      <c r="E7" s="12" t="s">
        <v>43</v>
      </c>
      <c r="F7" s="17" t="s">
        <v>64</v>
      </c>
      <c r="G7" s="12" t="s">
        <v>11</v>
      </c>
      <c r="H7" s="55">
        <v>44481</v>
      </c>
      <c r="I7" s="12" t="s">
        <v>5</v>
      </c>
      <c r="J7" s="14">
        <v>44481</v>
      </c>
      <c r="K7" s="12" t="s">
        <v>41</v>
      </c>
      <c r="L7" s="3" t="s">
        <v>61</v>
      </c>
    </row>
    <row r="8" spans="2:12" s="19" customFormat="1" ht="33" x14ac:dyDescent="0.25">
      <c r="B8" s="16">
        <v>3</v>
      </c>
      <c r="C8" s="13" t="s">
        <v>65</v>
      </c>
      <c r="D8" s="66" t="s">
        <v>66</v>
      </c>
      <c r="E8" s="12" t="s">
        <v>43</v>
      </c>
      <c r="F8" s="17" t="s">
        <v>67</v>
      </c>
      <c r="G8" s="12" t="s">
        <v>11</v>
      </c>
      <c r="H8" s="55">
        <v>44483</v>
      </c>
      <c r="I8" s="12" t="s">
        <v>5</v>
      </c>
      <c r="J8" s="14">
        <v>44483</v>
      </c>
      <c r="K8" s="12">
        <v>0</v>
      </c>
      <c r="L8" s="3" t="s">
        <v>68</v>
      </c>
    </row>
    <row r="9" spans="2:12" s="19" customFormat="1" x14ac:dyDescent="0.25">
      <c r="B9" s="16">
        <v>4</v>
      </c>
      <c r="C9" s="13" t="s">
        <v>92</v>
      </c>
      <c r="D9" s="66">
        <v>311</v>
      </c>
      <c r="E9" s="12">
        <v>8097719148</v>
      </c>
      <c r="F9" s="17" t="s">
        <v>95</v>
      </c>
      <c r="G9" s="12">
        <v>311</v>
      </c>
      <c r="H9" s="55">
        <v>44488</v>
      </c>
      <c r="I9" s="12" t="s">
        <v>93</v>
      </c>
      <c r="J9" s="14">
        <v>44510</v>
      </c>
      <c r="K9" s="12" t="s">
        <v>94</v>
      </c>
      <c r="L9" s="3" t="s">
        <v>58</v>
      </c>
    </row>
    <row r="10" spans="2:12" s="19" customFormat="1" x14ac:dyDescent="0.25">
      <c r="B10" s="16">
        <v>5</v>
      </c>
      <c r="C10" s="13" t="s">
        <v>74</v>
      </c>
      <c r="D10" s="66" t="s">
        <v>43</v>
      </c>
      <c r="E10" s="12" t="s">
        <v>43</v>
      </c>
      <c r="F10" s="17" t="s">
        <v>73</v>
      </c>
      <c r="G10" s="12" t="s">
        <v>39</v>
      </c>
      <c r="H10" s="55">
        <v>44490</v>
      </c>
      <c r="I10" s="12" t="s">
        <v>7</v>
      </c>
      <c r="J10" s="14">
        <v>44504</v>
      </c>
      <c r="K10" s="12" t="s">
        <v>75</v>
      </c>
      <c r="L10" s="3" t="s">
        <v>39</v>
      </c>
    </row>
    <row r="11" spans="2:12" s="19" customFormat="1" x14ac:dyDescent="0.25">
      <c r="B11" s="16">
        <v>6</v>
      </c>
      <c r="C11" s="13" t="s">
        <v>88</v>
      </c>
      <c r="D11" s="66">
        <v>311</v>
      </c>
      <c r="E11" s="12">
        <v>8299192418</v>
      </c>
      <c r="F11" s="17" t="s">
        <v>43</v>
      </c>
      <c r="G11" s="12">
        <v>311</v>
      </c>
      <c r="H11" s="55">
        <v>44490</v>
      </c>
      <c r="I11" s="12" t="s">
        <v>5</v>
      </c>
      <c r="J11" s="14">
        <v>44496</v>
      </c>
      <c r="K11" s="12" t="s">
        <v>36</v>
      </c>
      <c r="L11" s="3" t="s">
        <v>58</v>
      </c>
    </row>
    <row r="12" spans="2:12" s="19" customFormat="1" ht="30" x14ac:dyDescent="0.25">
      <c r="B12" s="16">
        <v>7</v>
      </c>
      <c r="C12" s="13" t="s">
        <v>89</v>
      </c>
      <c r="D12" s="66" t="s">
        <v>90</v>
      </c>
      <c r="E12" s="12"/>
      <c r="F12" s="17" t="s">
        <v>91</v>
      </c>
      <c r="G12" s="12" t="s">
        <v>11</v>
      </c>
      <c r="H12" s="55">
        <v>44490</v>
      </c>
      <c r="I12" s="12" t="s">
        <v>7</v>
      </c>
      <c r="J12" s="14"/>
      <c r="K12" s="12"/>
      <c r="L12" s="3"/>
    </row>
    <row r="13" spans="2:12" s="19" customFormat="1" x14ac:dyDescent="0.25">
      <c r="B13" s="16">
        <v>8</v>
      </c>
      <c r="C13" s="13" t="s">
        <v>53</v>
      </c>
      <c r="D13" s="66" t="s">
        <v>78</v>
      </c>
      <c r="E13" s="12" t="s">
        <v>43</v>
      </c>
      <c r="F13" s="17" t="s">
        <v>79</v>
      </c>
      <c r="G13" s="12" t="s">
        <v>11</v>
      </c>
      <c r="H13" s="55">
        <v>44494</v>
      </c>
      <c r="I13" s="12" t="s">
        <v>38</v>
      </c>
      <c r="J13" s="14">
        <v>44496</v>
      </c>
      <c r="K13" s="12" t="s">
        <v>41</v>
      </c>
      <c r="L13" s="3" t="s">
        <v>80</v>
      </c>
    </row>
    <row r="14" spans="2:12" s="19" customFormat="1" ht="49.5" x14ac:dyDescent="0.25">
      <c r="B14" s="16">
        <v>9</v>
      </c>
      <c r="C14" s="13" t="s">
        <v>69</v>
      </c>
      <c r="D14" s="66" t="s">
        <v>70</v>
      </c>
      <c r="E14" s="12" t="s">
        <v>43</v>
      </c>
      <c r="F14" s="17" t="s">
        <v>71</v>
      </c>
      <c r="G14" s="12" t="s">
        <v>11</v>
      </c>
      <c r="H14" s="55">
        <v>44495</v>
      </c>
      <c r="I14" s="12" t="s">
        <v>10</v>
      </c>
      <c r="J14" s="14">
        <v>44496</v>
      </c>
      <c r="K14" s="12" t="s">
        <v>41</v>
      </c>
      <c r="L14" s="3" t="s">
        <v>61</v>
      </c>
    </row>
    <row r="15" spans="2:12" s="19" customFormat="1" ht="42.75" customHeight="1" x14ac:dyDescent="0.25">
      <c r="B15" s="16">
        <v>10</v>
      </c>
      <c r="C15" s="13" t="s">
        <v>72</v>
      </c>
      <c r="D15" s="66" t="s">
        <v>76</v>
      </c>
      <c r="E15" s="12" t="s">
        <v>43</v>
      </c>
      <c r="F15" s="17" t="s">
        <v>77</v>
      </c>
      <c r="G15" s="12" t="s">
        <v>11</v>
      </c>
      <c r="H15" s="55">
        <v>44495</v>
      </c>
      <c r="I15" s="12" t="s">
        <v>10</v>
      </c>
      <c r="J15" s="14">
        <v>44504</v>
      </c>
      <c r="K15" s="12" t="s">
        <v>36</v>
      </c>
      <c r="L15" s="3" t="s">
        <v>61</v>
      </c>
    </row>
    <row r="16" spans="2:12" s="19" customFormat="1" ht="49.5" x14ac:dyDescent="0.25">
      <c r="B16" s="16">
        <v>11</v>
      </c>
      <c r="C16" s="13" t="s">
        <v>81</v>
      </c>
      <c r="D16" s="66" t="s">
        <v>82</v>
      </c>
      <c r="E16" s="12" t="s">
        <v>43</v>
      </c>
      <c r="F16" s="17" t="s">
        <v>83</v>
      </c>
      <c r="G16" s="12" t="s">
        <v>11</v>
      </c>
      <c r="H16" s="55">
        <v>44495</v>
      </c>
      <c r="I16" s="12" t="s">
        <v>12</v>
      </c>
      <c r="J16" s="14">
        <v>44498</v>
      </c>
      <c r="K16" s="12" t="s">
        <v>42</v>
      </c>
      <c r="L16" s="3" t="s">
        <v>11</v>
      </c>
    </row>
    <row r="17" spans="2:12" x14ac:dyDescent="0.25">
      <c r="B17" s="49"/>
      <c r="F17" s="37"/>
      <c r="H17" s="36"/>
      <c r="J17" s="36"/>
      <c r="L17" s="48"/>
    </row>
    <row r="18" spans="2:12" ht="63" x14ac:dyDescent="0.25">
      <c r="C18" s="24" t="s">
        <v>23</v>
      </c>
      <c r="D18" s="25" t="s">
        <v>25</v>
      </c>
      <c r="E18" s="25" t="s">
        <v>26</v>
      </c>
      <c r="F18" s="42" t="s">
        <v>27</v>
      </c>
      <c r="I18" s="31" t="s">
        <v>17</v>
      </c>
      <c r="J18" s="42" t="s">
        <v>25</v>
      </c>
      <c r="K18" s="42" t="s">
        <v>29</v>
      </c>
      <c r="L18" s="42" t="s">
        <v>27</v>
      </c>
    </row>
    <row r="19" spans="2:12" x14ac:dyDescent="0.25">
      <c r="C19" s="26" t="s">
        <v>14</v>
      </c>
      <c r="D19" s="40">
        <v>0</v>
      </c>
      <c r="E19" s="40">
        <v>0</v>
      </c>
      <c r="F19" s="39">
        <f>+D19+E19</f>
        <v>0</v>
      </c>
      <c r="I19" s="35" t="s">
        <v>5</v>
      </c>
      <c r="J19" s="40">
        <v>0</v>
      </c>
      <c r="K19" s="40">
        <v>4</v>
      </c>
      <c r="L19" s="39">
        <f>+J19+K19</f>
        <v>4</v>
      </c>
    </row>
    <row r="20" spans="2:12" x14ac:dyDescent="0.25">
      <c r="C20" s="23" t="s">
        <v>32</v>
      </c>
      <c r="D20" s="40">
        <v>0</v>
      </c>
      <c r="E20" s="40">
        <v>1</v>
      </c>
      <c r="F20" s="39">
        <f t="shared" ref="F20:F22" si="0">+D20+E20</f>
        <v>1</v>
      </c>
      <c r="I20" s="33" t="s">
        <v>8</v>
      </c>
      <c r="J20" s="34">
        <v>0</v>
      </c>
      <c r="K20" s="34">
        <v>1</v>
      </c>
      <c r="L20" s="39">
        <f t="shared" ref="L20:L23" si="1">+J20+K20</f>
        <v>1</v>
      </c>
    </row>
    <row r="21" spans="2:12" x14ac:dyDescent="0.25">
      <c r="C21" s="26" t="s">
        <v>11</v>
      </c>
      <c r="D21" s="40">
        <v>0</v>
      </c>
      <c r="E21" s="40">
        <v>8</v>
      </c>
      <c r="F21" s="39">
        <f t="shared" si="0"/>
        <v>8</v>
      </c>
      <c r="I21" s="58" t="s">
        <v>38</v>
      </c>
      <c r="J21" s="34">
        <v>0</v>
      </c>
      <c r="K21" s="34">
        <v>1</v>
      </c>
      <c r="L21" s="39">
        <f t="shared" si="1"/>
        <v>1</v>
      </c>
    </row>
    <row r="22" spans="2:12" ht="15.75" customHeight="1" x14ac:dyDescent="0.25">
      <c r="C22" s="23">
        <v>311</v>
      </c>
      <c r="D22" s="40">
        <v>0</v>
      </c>
      <c r="E22" s="40">
        <v>2</v>
      </c>
      <c r="F22" s="39">
        <f t="shared" si="0"/>
        <v>2</v>
      </c>
      <c r="I22" s="33" t="s">
        <v>22</v>
      </c>
      <c r="J22" s="34">
        <v>0</v>
      </c>
      <c r="K22" s="34">
        <v>2</v>
      </c>
      <c r="L22" s="39">
        <f t="shared" si="1"/>
        <v>2</v>
      </c>
    </row>
    <row r="23" spans="2:12" x14ac:dyDescent="0.25">
      <c r="C23" s="22" t="s">
        <v>27</v>
      </c>
      <c r="D23" s="41">
        <f>SUBTOTAL(9,D19:D22)</f>
        <v>0</v>
      </c>
      <c r="E23" s="41">
        <f>SUBTOTAL(9,E19:E22)</f>
        <v>11</v>
      </c>
      <c r="F23" s="41">
        <f t="shared" ref="F23" si="2">SUBTOTAL(9,F19:F22)</f>
        <v>11</v>
      </c>
      <c r="I23" s="33" t="s">
        <v>7</v>
      </c>
      <c r="J23" s="34">
        <v>0</v>
      </c>
      <c r="K23" s="34">
        <v>2</v>
      </c>
      <c r="L23" s="39">
        <f t="shared" si="1"/>
        <v>2</v>
      </c>
    </row>
    <row r="24" spans="2:12" x14ac:dyDescent="0.25">
      <c r="I24" s="33" t="s">
        <v>96</v>
      </c>
      <c r="J24" s="34">
        <v>0</v>
      </c>
      <c r="K24" s="34">
        <v>1</v>
      </c>
      <c r="L24" s="39">
        <v>1</v>
      </c>
    </row>
    <row r="25" spans="2:12" x14ac:dyDescent="0.25">
      <c r="I25" s="33" t="s">
        <v>6</v>
      </c>
      <c r="J25" s="34">
        <v>0</v>
      </c>
      <c r="K25" s="34">
        <v>1</v>
      </c>
      <c r="L25" s="39">
        <v>1</v>
      </c>
    </row>
    <row r="26" spans="2:12" x14ac:dyDescent="0.25">
      <c r="I26" s="10" t="s">
        <v>27</v>
      </c>
      <c r="J26" s="41">
        <f>SUM(J19:J25)</f>
        <v>0</v>
      </c>
      <c r="K26" s="41">
        <f>SUM(K19:K25)</f>
        <v>12</v>
      </c>
      <c r="L26" s="41">
        <f>SUM(L19:L25)</f>
        <v>12</v>
      </c>
    </row>
  </sheetData>
  <mergeCells count="3">
    <mergeCell ref="B1:L1"/>
    <mergeCell ref="B2:L2"/>
    <mergeCell ref="B3:L3"/>
  </mergeCells>
  <phoneticPr fontId="22" type="noConversion"/>
  <hyperlinks>
    <hyperlink ref="F6" r:id="rId1" xr:uid="{87196BCB-9BEC-4434-8739-3FB4447FD1FA}"/>
    <hyperlink ref="F7" r:id="rId2" xr:uid="{FFF4F8E0-D132-40D4-A789-EB096901E4F9}"/>
    <hyperlink ref="F8" r:id="rId3" xr:uid="{D87D8684-0C3E-453A-A514-BAA2817A10DD}"/>
    <hyperlink ref="F14" r:id="rId4" xr:uid="{02F279D8-6554-4DC4-A434-1CA1EC4A7FDD}"/>
    <hyperlink ref="F10" r:id="rId5" xr:uid="{16EC250E-1881-4318-AA3E-C5F80738788B}"/>
    <hyperlink ref="F13" r:id="rId6" xr:uid="{20CB7D96-BD0A-48EE-8301-3D6B4E1C8B9D}"/>
    <hyperlink ref="F15" r:id="rId7" xr:uid="{1DB0EE30-0BC5-4285-8129-2DFF8699E1CF}"/>
    <hyperlink ref="F16" r:id="rId8" xr:uid="{99D35DE6-BAF5-4B34-8FE7-AE6D4DA7F328}"/>
    <hyperlink ref="F12" r:id="rId9" xr:uid="{39B5B51E-0E86-4F85-AF1B-26C4FF2CA070}"/>
    <hyperlink ref="F9" r:id="rId10" xr:uid="{57AE0749-F527-4204-B48E-9FB133ED0C35}"/>
  </hyperlinks>
  <pageMargins left="0.23622047244094491" right="0.23622047244094491" top="0.74803149606299213" bottom="0.74803149606299213" header="0.31496062992125984" footer="0.31496062992125984"/>
  <pageSetup paperSize="9" scale="75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70BD-83CA-422A-AE07-4E1F5EE42833}">
  <dimension ref="B1:O31"/>
  <sheetViews>
    <sheetView topLeftCell="A19" zoomScale="96" zoomScaleNormal="96" workbookViewId="0">
      <selection activeCell="M13" sqref="M13"/>
    </sheetView>
  </sheetViews>
  <sheetFormatPr baseColWidth="10" defaultColWidth="11.42578125" defaultRowHeight="16.5" x14ac:dyDescent="0.25"/>
  <cols>
    <col min="1" max="1" width="11.42578125" style="27"/>
    <col min="2" max="2" width="3.28515625" style="27" bestFit="1" customWidth="1"/>
    <col min="3" max="3" width="19.7109375" style="5" bestFit="1" customWidth="1"/>
    <col min="4" max="4" width="13.7109375" style="1" customWidth="1"/>
    <col min="5" max="5" width="13.5703125" style="1" customWidth="1"/>
    <col min="6" max="6" width="31.5703125" style="1" customWidth="1"/>
    <col min="7" max="7" width="13" style="1" customWidth="1"/>
    <col min="8" max="8" width="10" style="1" bestFit="1" customWidth="1"/>
    <col min="9" max="9" width="17.5703125" style="1" bestFit="1" customWidth="1"/>
    <col min="10" max="10" width="12.42578125" style="1" customWidth="1"/>
    <col min="11" max="11" width="11.7109375" style="1" bestFit="1" customWidth="1"/>
    <col min="12" max="12" width="12.42578125" style="27" customWidth="1"/>
    <col min="13" max="16384" width="11.42578125" style="27"/>
  </cols>
  <sheetData>
    <row r="1" spans="2:12" ht="23.25" x14ac:dyDescent="0.25">
      <c r="B1" s="68" t="s">
        <v>18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2:12" x14ac:dyDescent="0.25">
      <c r="B2" s="69" t="s">
        <v>19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2" ht="15" x14ac:dyDescent="0.25">
      <c r="B3" s="74">
        <v>44501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2" s="8" customFormat="1" ht="14.25" customHeight="1" thickBot="1" x14ac:dyDescent="0.3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s="6" customFormat="1" ht="54" customHeight="1" x14ac:dyDescent="0.25">
      <c r="B5" s="11" t="s">
        <v>15</v>
      </c>
      <c r="C5" s="20" t="s">
        <v>3</v>
      </c>
      <c r="D5" s="20" t="s">
        <v>20</v>
      </c>
      <c r="E5" s="20" t="s">
        <v>16</v>
      </c>
      <c r="F5" s="20" t="s">
        <v>4</v>
      </c>
      <c r="G5" s="20" t="s">
        <v>13</v>
      </c>
      <c r="H5" s="20" t="s">
        <v>0</v>
      </c>
      <c r="I5" s="20" t="s">
        <v>17</v>
      </c>
      <c r="J5" s="20" t="s">
        <v>1</v>
      </c>
      <c r="K5" s="20" t="s">
        <v>2</v>
      </c>
      <c r="L5" s="21" t="s">
        <v>21</v>
      </c>
    </row>
    <row r="6" spans="2:12" s="19" customFormat="1" x14ac:dyDescent="0.25">
      <c r="B6" s="63">
        <v>1</v>
      </c>
      <c r="C6" s="13" t="s">
        <v>84</v>
      </c>
      <c r="D6" s="12" t="s">
        <v>11</v>
      </c>
      <c r="E6" s="12" t="s">
        <v>43</v>
      </c>
      <c r="F6" s="17" t="s">
        <v>85</v>
      </c>
      <c r="G6" s="12" t="s">
        <v>11</v>
      </c>
      <c r="H6" s="55">
        <v>44501</v>
      </c>
      <c r="I6" s="12" t="s">
        <v>47</v>
      </c>
      <c r="J6" s="14">
        <v>44503</v>
      </c>
      <c r="K6" s="12" t="s">
        <v>40</v>
      </c>
      <c r="L6" s="3" t="s">
        <v>52</v>
      </c>
    </row>
    <row r="7" spans="2:12" s="19" customFormat="1" x14ac:dyDescent="0.25">
      <c r="B7" s="63">
        <v>2</v>
      </c>
      <c r="C7" s="13" t="s">
        <v>105</v>
      </c>
      <c r="D7" s="12" t="s">
        <v>39</v>
      </c>
      <c r="E7" s="12" t="s">
        <v>43</v>
      </c>
      <c r="F7" s="17" t="s">
        <v>106</v>
      </c>
      <c r="G7" s="12" t="s">
        <v>39</v>
      </c>
      <c r="H7" s="55">
        <v>44501</v>
      </c>
      <c r="I7" s="12" t="s">
        <v>5</v>
      </c>
      <c r="J7" s="14">
        <v>44504</v>
      </c>
      <c r="K7" s="12" t="s">
        <v>42</v>
      </c>
      <c r="L7" s="3" t="s">
        <v>46</v>
      </c>
    </row>
    <row r="8" spans="2:12" s="19" customFormat="1" ht="33" x14ac:dyDescent="0.25">
      <c r="B8" s="63">
        <v>3</v>
      </c>
      <c r="C8" s="13" t="s">
        <v>87</v>
      </c>
      <c r="D8" s="12" t="s">
        <v>39</v>
      </c>
      <c r="E8" s="12" t="s">
        <v>43</v>
      </c>
      <c r="F8" s="17" t="s">
        <v>86</v>
      </c>
      <c r="G8" s="12" t="s">
        <v>39</v>
      </c>
      <c r="H8" s="55">
        <v>44502</v>
      </c>
      <c r="I8" s="12" t="s">
        <v>5</v>
      </c>
      <c r="J8" s="14">
        <v>44504</v>
      </c>
      <c r="K8" s="12" t="s">
        <v>40</v>
      </c>
      <c r="L8" s="3" t="s">
        <v>46</v>
      </c>
    </row>
    <row r="9" spans="2:12" s="19" customFormat="1" x14ac:dyDescent="0.25">
      <c r="B9" s="63">
        <v>4</v>
      </c>
      <c r="C9" s="13" t="s">
        <v>44</v>
      </c>
      <c r="D9" s="12" t="s">
        <v>54</v>
      </c>
      <c r="E9" s="12">
        <v>8098524343</v>
      </c>
      <c r="F9" s="17" t="s">
        <v>37</v>
      </c>
      <c r="G9" s="12" t="s">
        <v>54</v>
      </c>
      <c r="H9" s="55">
        <v>44505</v>
      </c>
      <c r="I9" s="12" t="s">
        <v>5</v>
      </c>
      <c r="J9" s="14">
        <v>44509</v>
      </c>
      <c r="K9" s="12" t="s">
        <v>36</v>
      </c>
      <c r="L9" s="3" t="s">
        <v>46</v>
      </c>
    </row>
    <row r="10" spans="2:12" s="19" customFormat="1" x14ac:dyDescent="0.25">
      <c r="B10" s="63">
        <v>5</v>
      </c>
      <c r="C10" s="13" t="s">
        <v>100</v>
      </c>
      <c r="D10" s="12" t="s">
        <v>54</v>
      </c>
      <c r="E10" s="12">
        <v>8095409002</v>
      </c>
      <c r="F10" s="17" t="s">
        <v>48</v>
      </c>
      <c r="G10" s="12" t="s">
        <v>54</v>
      </c>
      <c r="H10" s="55">
        <v>44508</v>
      </c>
      <c r="I10" s="12" t="s">
        <v>5</v>
      </c>
      <c r="J10" s="14">
        <v>44508</v>
      </c>
      <c r="K10" s="12" t="s">
        <v>108</v>
      </c>
      <c r="L10" s="3" t="s">
        <v>46</v>
      </c>
    </row>
    <row r="11" spans="2:12" s="19" customFormat="1" x14ac:dyDescent="0.25">
      <c r="B11" s="63">
        <v>6</v>
      </c>
      <c r="C11" s="13" t="s">
        <v>98</v>
      </c>
      <c r="D11" s="12" t="s">
        <v>58</v>
      </c>
      <c r="E11" s="12">
        <v>8092219111</v>
      </c>
      <c r="F11" s="17" t="s">
        <v>101</v>
      </c>
      <c r="G11" s="12" t="s">
        <v>58</v>
      </c>
      <c r="H11" s="55">
        <v>44510</v>
      </c>
      <c r="I11" s="12" t="s">
        <v>47</v>
      </c>
      <c r="J11" s="14">
        <v>44510</v>
      </c>
      <c r="K11" s="12" t="s">
        <v>57</v>
      </c>
      <c r="L11" s="3" t="s">
        <v>46</v>
      </c>
    </row>
    <row r="12" spans="2:12" s="19" customFormat="1" ht="33" x14ac:dyDescent="0.25">
      <c r="B12" s="63">
        <v>7</v>
      </c>
      <c r="C12" s="13" t="s">
        <v>97</v>
      </c>
      <c r="D12" s="12" t="s">
        <v>39</v>
      </c>
      <c r="E12" s="12" t="s">
        <v>104</v>
      </c>
      <c r="F12" s="17" t="s">
        <v>103</v>
      </c>
      <c r="G12" s="12" t="s">
        <v>39</v>
      </c>
      <c r="H12" s="55">
        <v>44511</v>
      </c>
      <c r="I12" s="12" t="s">
        <v>38</v>
      </c>
      <c r="J12" s="14">
        <v>44512</v>
      </c>
      <c r="K12" s="12" t="s">
        <v>51</v>
      </c>
      <c r="L12" s="3" t="s">
        <v>35</v>
      </c>
    </row>
    <row r="13" spans="2:12" s="19" customFormat="1" x14ac:dyDescent="0.25">
      <c r="B13" s="63">
        <v>8</v>
      </c>
      <c r="C13" s="13" t="s">
        <v>99</v>
      </c>
      <c r="D13" s="12" t="s">
        <v>11</v>
      </c>
      <c r="E13" s="12">
        <v>8298784900</v>
      </c>
      <c r="F13" s="17" t="s">
        <v>102</v>
      </c>
      <c r="G13" s="12" t="s">
        <v>11</v>
      </c>
      <c r="H13" s="55">
        <v>44512</v>
      </c>
      <c r="I13" s="12" t="s">
        <v>107</v>
      </c>
      <c r="J13" s="14">
        <v>44516</v>
      </c>
      <c r="K13" s="12" t="s">
        <v>40</v>
      </c>
      <c r="L13" s="3" t="s">
        <v>46</v>
      </c>
    </row>
    <row r="14" spans="2:12" s="53" customFormat="1" x14ac:dyDescent="0.25">
      <c r="B14" s="63">
        <v>9</v>
      </c>
      <c r="C14" s="50" t="s">
        <v>109</v>
      </c>
      <c r="D14" s="12" t="s">
        <v>39</v>
      </c>
      <c r="E14" s="3" t="s">
        <v>43</v>
      </c>
      <c r="F14" s="51" t="s">
        <v>110</v>
      </c>
      <c r="G14" s="12" t="s">
        <v>39</v>
      </c>
      <c r="H14" s="57">
        <v>44515</v>
      </c>
      <c r="I14" s="12" t="s">
        <v>107</v>
      </c>
      <c r="J14" s="14">
        <v>44516</v>
      </c>
      <c r="K14" s="3" t="s">
        <v>40</v>
      </c>
      <c r="L14" s="3" t="s">
        <v>35</v>
      </c>
    </row>
    <row r="15" spans="2:12" s="53" customFormat="1" ht="30" x14ac:dyDescent="0.25">
      <c r="B15" s="63">
        <v>10</v>
      </c>
      <c r="C15" s="50" t="s">
        <v>111</v>
      </c>
      <c r="D15" s="12" t="s">
        <v>11</v>
      </c>
      <c r="E15" s="3">
        <v>8498650741</v>
      </c>
      <c r="F15" s="51" t="s">
        <v>112</v>
      </c>
      <c r="G15" s="12" t="s">
        <v>11</v>
      </c>
      <c r="H15" s="57">
        <v>44515</v>
      </c>
      <c r="I15" s="12" t="s">
        <v>107</v>
      </c>
      <c r="J15" s="52">
        <v>44518</v>
      </c>
      <c r="K15" s="3" t="s">
        <v>42</v>
      </c>
      <c r="L15" s="44" t="s">
        <v>52</v>
      </c>
    </row>
    <row r="16" spans="2:12" s="53" customFormat="1" ht="28.5" customHeight="1" x14ac:dyDescent="0.25">
      <c r="B16" s="63">
        <v>11</v>
      </c>
      <c r="C16" s="50" t="s">
        <v>114</v>
      </c>
      <c r="D16" s="12" t="s">
        <v>54</v>
      </c>
      <c r="E16" s="3" t="s">
        <v>43</v>
      </c>
      <c r="F16" s="51" t="s">
        <v>113</v>
      </c>
      <c r="G16" s="12" t="s">
        <v>54</v>
      </c>
      <c r="H16" s="57">
        <v>44516</v>
      </c>
      <c r="I16" s="3" t="s">
        <v>5</v>
      </c>
      <c r="J16" s="52">
        <v>44517</v>
      </c>
      <c r="K16" s="3" t="s">
        <v>41</v>
      </c>
      <c r="L16" s="44" t="s">
        <v>46</v>
      </c>
    </row>
    <row r="17" spans="2:15" ht="22.5" customHeight="1" x14ac:dyDescent="0.25">
      <c r="B17" s="63">
        <v>12</v>
      </c>
      <c r="C17" s="4" t="s">
        <v>115</v>
      </c>
      <c r="D17" s="12" t="s">
        <v>39</v>
      </c>
      <c r="E17" s="61">
        <v>8298381946</v>
      </c>
      <c r="F17" s="62" t="s">
        <v>116</v>
      </c>
      <c r="G17" s="12" t="s">
        <v>39</v>
      </c>
      <c r="H17" s="54">
        <v>44522</v>
      </c>
      <c r="I17" s="61" t="s">
        <v>12</v>
      </c>
      <c r="J17" s="52">
        <v>44525</v>
      </c>
      <c r="K17" s="61" t="s">
        <v>42</v>
      </c>
      <c r="L17" s="2" t="s">
        <v>46</v>
      </c>
      <c r="M17" s="8"/>
      <c r="O17" s="53"/>
    </row>
    <row r="18" spans="2:15" ht="22.5" customHeight="1" x14ac:dyDescent="0.25">
      <c r="B18" s="63">
        <v>13</v>
      </c>
      <c r="C18" s="4" t="s">
        <v>117</v>
      </c>
      <c r="D18" s="12" t="s">
        <v>132</v>
      </c>
      <c r="E18" s="61">
        <v>8098831081</v>
      </c>
      <c r="F18" s="62" t="s">
        <v>118</v>
      </c>
      <c r="G18" s="12">
        <v>311</v>
      </c>
      <c r="H18" s="54">
        <v>44522</v>
      </c>
      <c r="I18" s="61" t="s">
        <v>12</v>
      </c>
      <c r="J18" s="52">
        <v>44525</v>
      </c>
      <c r="K18" s="61" t="s">
        <v>42</v>
      </c>
      <c r="L18" s="2" t="s">
        <v>130</v>
      </c>
      <c r="M18" s="8"/>
      <c r="O18" s="53"/>
    </row>
    <row r="19" spans="2:15" ht="22.5" customHeight="1" x14ac:dyDescent="0.25">
      <c r="B19" s="63">
        <v>14</v>
      </c>
      <c r="C19" s="4" t="s">
        <v>120</v>
      </c>
      <c r="D19" s="12" t="s">
        <v>39</v>
      </c>
      <c r="E19" s="61" t="s">
        <v>121</v>
      </c>
      <c r="F19" s="62" t="s">
        <v>122</v>
      </c>
      <c r="G19" s="12" t="s">
        <v>39</v>
      </c>
      <c r="H19" s="54">
        <v>44523</v>
      </c>
      <c r="I19" s="61" t="s">
        <v>124</v>
      </c>
      <c r="J19" s="52">
        <v>44523</v>
      </c>
      <c r="K19" s="61" t="s">
        <v>45</v>
      </c>
      <c r="L19" s="44" t="s">
        <v>46</v>
      </c>
      <c r="M19" s="8"/>
      <c r="O19" s="53"/>
    </row>
    <row r="20" spans="2:15" ht="22.5" customHeight="1" x14ac:dyDescent="0.25">
      <c r="B20" s="63">
        <v>15</v>
      </c>
      <c r="C20" s="4" t="s">
        <v>125</v>
      </c>
      <c r="D20" s="12" t="s">
        <v>58</v>
      </c>
      <c r="E20" s="61">
        <v>8093134009</v>
      </c>
      <c r="F20" s="62" t="s">
        <v>126</v>
      </c>
      <c r="G20" s="12" t="s">
        <v>58</v>
      </c>
      <c r="H20" s="54">
        <v>44524</v>
      </c>
      <c r="I20" s="61" t="s">
        <v>5</v>
      </c>
      <c r="J20" s="52" t="s">
        <v>127</v>
      </c>
      <c r="K20" s="61" t="s">
        <v>45</v>
      </c>
      <c r="L20" s="44" t="s">
        <v>46</v>
      </c>
      <c r="M20" s="8"/>
      <c r="O20" s="53"/>
    </row>
    <row r="21" spans="2:15" ht="22.5" customHeight="1" x14ac:dyDescent="0.25">
      <c r="B21" s="63">
        <v>16</v>
      </c>
      <c r="C21" s="4" t="s">
        <v>128</v>
      </c>
      <c r="D21" s="12" t="s">
        <v>39</v>
      </c>
      <c r="E21" s="61" t="s">
        <v>43</v>
      </c>
      <c r="F21" s="62" t="s">
        <v>55</v>
      </c>
      <c r="G21" s="12" t="s">
        <v>39</v>
      </c>
      <c r="H21" s="54">
        <v>44529</v>
      </c>
      <c r="I21" s="61" t="s">
        <v>5</v>
      </c>
      <c r="J21" s="52">
        <v>44529</v>
      </c>
      <c r="K21" s="61" t="s">
        <v>129</v>
      </c>
      <c r="L21" s="44" t="s">
        <v>46</v>
      </c>
      <c r="M21" s="8"/>
      <c r="O21" s="53"/>
    </row>
    <row r="22" spans="2:15" ht="22.5" customHeight="1" x14ac:dyDescent="0.25">
      <c r="B22" s="63">
        <v>17</v>
      </c>
      <c r="C22" s="4" t="s">
        <v>131</v>
      </c>
      <c r="D22" s="61" t="s">
        <v>132</v>
      </c>
      <c r="E22" s="61">
        <v>8296497102</v>
      </c>
      <c r="F22" s="62" t="s">
        <v>133</v>
      </c>
      <c r="G22" s="12">
        <v>311</v>
      </c>
      <c r="H22" s="54">
        <v>44529</v>
      </c>
      <c r="I22" s="61" t="s">
        <v>5</v>
      </c>
      <c r="J22" s="52">
        <v>44530</v>
      </c>
      <c r="K22" s="61" t="s">
        <v>41</v>
      </c>
      <c r="L22" s="44" t="s">
        <v>130</v>
      </c>
      <c r="M22" s="8"/>
      <c r="O22" s="53"/>
    </row>
    <row r="23" spans="2:15" ht="22.5" customHeight="1" x14ac:dyDescent="0.25">
      <c r="B23" s="49"/>
      <c r="F23" s="37"/>
      <c r="H23" s="36"/>
      <c r="J23" s="36"/>
      <c r="K23" s="38"/>
      <c r="L23" s="64"/>
      <c r="M23" s="8"/>
    </row>
    <row r="24" spans="2:15" ht="12" customHeight="1" x14ac:dyDescent="0.25">
      <c r="C24" s="24" t="s">
        <v>23</v>
      </c>
      <c r="D24" s="25" t="s">
        <v>25</v>
      </c>
      <c r="E24" s="25" t="s">
        <v>26</v>
      </c>
      <c r="F24" s="42" t="s">
        <v>27</v>
      </c>
      <c r="I24" s="31" t="s">
        <v>17</v>
      </c>
      <c r="J24" s="42" t="s">
        <v>25</v>
      </c>
      <c r="K24" s="60" t="s">
        <v>29</v>
      </c>
      <c r="L24" s="60" t="s">
        <v>27</v>
      </c>
    </row>
    <row r="25" spans="2:15" x14ac:dyDescent="0.25">
      <c r="C25" s="26" t="s">
        <v>14</v>
      </c>
      <c r="D25" s="40">
        <v>0</v>
      </c>
      <c r="E25" s="40">
        <v>0</v>
      </c>
      <c r="F25" s="39">
        <f>+D25+E25</f>
        <v>0</v>
      </c>
      <c r="I25" s="65" t="s">
        <v>5</v>
      </c>
      <c r="J25" s="40">
        <v>0</v>
      </c>
      <c r="K25" s="40">
        <v>8</v>
      </c>
      <c r="L25" s="39">
        <f>+J25+K25</f>
        <v>8</v>
      </c>
    </row>
    <row r="26" spans="2:15" x14ac:dyDescent="0.25">
      <c r="C26" s="26" t="s">
        <v>32</v>
      </c>
      <c r="D26" s="40">
        <v>0</v>
      </c>
      <c r="E26" s="40">
        <v>10</v>
      </c>
      <c r="F26" s="39">
        <f t="shared" ref="F26:F29" si="0">+D26+E26</f>
        <v>10</v>
      </c>
      <c r="I26" s="32" t="s">
        <v>38</v>
      </c>
      <c r="J26" s="34">
        <v>0</v>
      </c>
      <c r="K26" s="34">
        <v>1</v>
      </c>
      <c r="L26" s="39">
        <f t="shared" ref="L26:L30" si="1">+J26+K26</f>
        <v>1</v>
      </c>
    </row>
    <row r="27" spans="2:15" x14ac:dyDescent="0.25">
      <c r="C27" s="26" t="s">
        <v>11</v>
      </c>
      <c r="D27" s="40">
        <v>0</v>
      </c>
      <c r="E27" s="40">
        <v>3</v>
      </c>
      <c r="F27" s="39">
        <f t="shared" si="0"/>
        <v>3</v>
      </c>
      <c r="I27" s="32" t="s">
        <v>22</v>
      </c>
      <c r="J27" s="34">
        <v>0</v>
      </c>
      <c r="K27" s="34">
        <v>2</v>
      </c>
      <c r="L27" s="39">
        <f t="shared" si="1"/>
        <v>2</v>
      </c>
    </row>
    <row r="28" spans="2:15" x14ac:dyDescent="0.25">
      <c r="C28" s="26">
        <v>311</v>
      </c>
      <c r="D28" s="40">
        <v>0</v>
      </c>
      <c r="E28" s="40">
        <v>2</v>
      </c>
      <c r="F28" s="39">
        <f t="shared" si="0"/>
        <v>2</v>
      </c>
      <c r="I28" s="32" t="s">
        <v>6</v>
      </c>
      <c r="J28" s="34">
        <v>0</v>
      </c>
      <c r="K28" s="34">
        <v>3</v>
      </c>
      <c r="L28" s="39">
        <f t="shared" si="1"/>
        <v>3</v>
      </c>
    </row>
    <row r="29" spans="2:15" x14ac:dyDescent="0.25">
      <c r="C29" s="26" t="s">
        <v>58</v>
      </c>
      <c r="D29" s="40">
        <v>0</v>
      </c>
      <c r="E29" s="40">
        <v>2</v>
      </c>
      <c r="F29" s="39">
        <f t="shared" si="0"/>
        <v>2</v>
      </c>
      <c r="I29" s="32" t="s">
        <v>12</v>
      </c>
      <c r="J29" s="34">
        <v>0</v>
      </c>
      <c r="K29" s="34">
        <v>2</v>
      </c>
      <c r="L29" s="39">
        <f t="shared" si="1"/>
        <v>2</v>
      </c>
    </row>
    <row r="30" spans="2:15" x14ac:dyDescent="0.25">
      <c r="C30" s="22" t="s">
        <v>27</v>
      </c>
      <c r="D30" s="41">
        <f>SUBTOTAL(9,D25:D29)</f>
        <v>0</v>
      </c>
      <c r="E30" s="41">
        <f>SUBTOTAL(9,E25:E29)</f>
        <v>17</v>
      </c>
      <c r="F30" s="41">
        <f>SUBTOTAL(9,F25:F29)</f>
        <v>17</v>
      </c>
      <c r="I30" s="32" t="s">
        <v>123</v>
      </c>
      <c r="J30" s="34">
        <v>0</v>
      </c>
      <c r="K30" s="34">
        <v>1</v>
      </c>
      <c r="L30" s="39">
        <f t="shared" si="1"/>
        <v>1</v>
      </c>
    </row>
    <row r="31" spans="2:15" x14ac:dyDescent="0.25">
      <c r="I31" s="10" t="s">
        <v>27</v>
      </c>
      <c r="J31" s="41">
        <f>SUM(J25:J29)</f>
        <v>0</v>
      </c>
      <c r="K31" s="41">
        <f>SUM(K25:K30)</f>
        <v>17</v>
      </c>
      <c r="L31" s="41">
        <f>SUM(L25:L30)</f>
        <v>17</v>
      </c>
    </row>
  </sheetData>
  <mergeCells count="3">
    <mergeCell ref="B1:L1"/>
    <mergeCell ref="B2:L2"/>
    <mergeCell ref="B3:L3"/>
  </mergeCells>
  <hyperlinks>
    <hyperlink ref="F6" r:id="rId1" xr:uid="{AF11E917-A612-4C42-8AC2-B0BD87278C29}"/>
    <hyperlink ref="F8" r:id="rId2" xr:uid="{0DEF054C-898C-4B2E-833C-CAFA3AE7FBFF}"/>
    <hyperlink ref="F10" r:id="rId3" xr:uid="{B6E47D96-C32A-4EBB-91F8-C9B4502A2C30}"/>
    <hyperlink ref="F9" r:id="rId4" xr:uid="{6284B5FC-9721-4963-A618-D9EC48D6686F}"/>
    <hyperlink ref="F11" r:id="rId5" xr:uid="{674EFC42-ABD0-455B-9A1A-CA9DCAA34BE6}"/>
    <hyperlink ref="F12" r:id="rId6" xr:uid="{0D55009F-B0EA-4E77-B120-A443B290A943}"/>
    <hyperlink ref="F7" r:id="rId7" xr:uid="{6B971C7A-3572-4D0E-8CA0-CE4EA3AA33EB}"/>
    <hyperlink ref="F14" r:id="rId8" xr:uid="{78810763-3F8F-48F5-AD00-B538DA574350}"/>
    <hyperlink ref="F15" r:id="rId9" xr:uid="{863B7012-02CA-4699-B829-81BC9887E2B3}"/>
    <hyperlink ref="F16" r:id="rId10" xr:uid="{E7007CB6-97F0-4738-B18D-A144B4820C18}"/>
    <hyperlink ref="F17" r:id="rId11" xr:uid="{556C17FF-AECE-40BF-951E-12A96E47C88D}"/>
    <hyperlink ref="F18" r:id="rId12" xr:uid="{BB165E5F-8A0C-4D01-A179-C7D509828323}"/>
    <hyperlink ref="F19" r:id="rId13" xr:uid="{6A33506B-8990-4C73-844B-5C6FBC7522CF}"/>
    <hyperlink ref="F20" r:id="rId14" xr:uid="{21FF8293-9C91-4616-9B2F-CDCAECEBECF8}"/>
    <hyperlink ref="F21" r:id="rId15" xr:uid="{6E291700-78F2-4840-89DD-E1DC861F5E16}"/>
    <hyperlink ref="F22" r:id="rId16" xr:uid="{425121C3-8498-48AC-9CAE-C6E2C5F42E92}"/>
  </hyperlinks>
  <pageMargins left="0.23622047244094491" right="0.23622047244094491" top="0.74803149606299213" bottom="0.74803149606299213" header="0.31496062992125984" footer="0.31496062992125984"/>
  <pageSetup paperSize="9" scale="75" orientation="landscape"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C1104-FB5E-4180-A264-71796222C7F7}">
  <dimension ref="A1:M32"/>
  <sheetViews>
    <sheetView view="pageBreakPreview" zoomScale="93" zoomScaleNormal="81" zoomScaleSheetLayoutView="93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F22" sqref="F22"/>
    </sheetView>
  </sheetViews>
  <sheetFormatPr baseColWidth="10" defaultColWidth="11.42578125" defaultRowHeight="16.5" x14ac:dyDescent="0.25"/>
  <cols>
    <col min="1" max="1" width="3.28515625" style="27" bestFit="1" customWidth="1"/>
    <col min="2" max="2" width="26.140625" style="5" bestFit="1" customWidth="1"/>
    <col min="3" max="3" width="14.28515625" style="1" bestFit="1" customWidth="1"/>
    <col min="4" max="4" width="11.7109375" style="1" customWidth="1"/>
    <col min="5" max="5" width="41.42578125" style="1" bestFit="1" customWidth="1"/>
    <col min="6" max="6" width="16.28515625" style="1" bestFit="1" customWidth="1"/>
    <col min="7" max="7" width="12.85546875" style="1" customWidth="1"/>
    <col min="8" max="8" width="19.85546875" style="1" customWidth="1"/>
    <col min="9" max="9" width="15.7109375" style="1" customWidth="1"/>
    <col min="10" max="10" width="15.42578125" style="1" bestFit="1" customWidth="1"/>
    <col min="11" max="11" width="15.28515625" style="27" customWidth="1"/>
    <col min="12" max="16384" width="11.42578125" style="27"/>
  </cols>
  <sheetData>
    <row r="1" spans="1:11" ht="23.25" x14ac:dyDescent="0.25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x14ac:dyDescent="0.25">
      <c r="A2" s="69" t="s">
        <v>19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" x14ac:dyDescent="0.25">
      <c r="A3" s="71" t="s">
        <v>49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s="8" customFormat="1" ht="9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6" customFormat="1" ht="63" customHeight="1" x14ac:dyDescent="0.25">
      <c r="A5" s="9" t="s">
        <v>15</v>
      </c>
      <c r="B5" s="10" t="s">
        <v>3</v>
      </c>
      <c r="C5" s="10" t="s">
        <v>20</v>
      </c>
      <c r="D5" s="10" t="s">
        <v>16</v>
      </c>
      <c r="E5" s="10" t="s">
        <v>4</v>
      </c>
      <c r="F5" s="10" t="s">
        <v>13</v>
      </c>
      <c r="G5" s="10" t="s">
        <v>0</v>
      </c>
      <c r="H5" s="10" t="s">
        <v>17</v>
      </c>
      <c r="I5" s="10" t="s">
        <v>1</v>
      </c>
      <c r="J5" s="10" t="s">
        <v>2</v>
      </c>
      <c r="K5" s="10" t="s">
        <v>21</v>
      </c>
    </row>
    <row r="6" spans="1:11" s="15" customFormat="1" x14ac:dyDescent="0.25">
      <c r="A6" s="16">
        <v>1</v>
      </c>
      <c r="B6" s="13" t="s">
        <v>134</v>
      </c>
      <c r="C6" s="12" t="s">
        <v>132</v>
      </c>
      <c r="D6" s="12" t="s">
        <v>43</v>
      </c>
      <c r="E6" s="17" t="s">
        <v>135</v>
      </c>
      <c r="F6" s="3">
        <v>311</v>
      </c>
      <c r="G6" s="55">
        <v>44536</v>
      </c>
      <c r="H6" s="56" t="s">
        <v>136</v>
      </c>
      <c r="I6" s="55"/>
      <c r="J6" s="12"/>
      <c r="K6" s="3"/>
    </row>
    <row r="7" spans="1:11" s="15" customFormat="1" ht="22.5" customHeight="1" x14ac:dyDescent="0.25">
      <c r="A7" s="16">
        <v>2</v>
      </c>
      <c r="B7" s="13" t="s">
        <v>137</v>
      </c>
      <c r="C7" s="12" t="s">
        <v>142</v>
      </c>
      <c r="D7" s="12" t="s">
        <v>43</v>
      </c>
      <c r="E7" s="17" t="s">
        <v>138</v>
      </c>
      <c r="F7" s="3" t="s">
        <v>11</v>
      </c>
      <c r="G7" s="55">
        <v>44537</v>
      </c>
      <c r="H7" s="12" t="s">
        <v>47</v>
      </c>
      <c r="I7" s="55">
        <v>44537</v>
      </c>
      <c r="J7" s="12" t="s">
        <v>57</v>
      </c>
      <c r="K7" s="3" t="s">
        <v>56</v>
      </c>
    </row>
    <row r="8" spans="1:11" s="15" customFormat="1" ht="22.5" customHeight="1" x14ac:dyDescent="0.25">
      <c r="A8" s="16">
        <v>3</v>
      </c>
      <c r="B8" s="13" t="s">
        <v>139</v>
      </c>
      <c r="C8" s="12" t="s">
        <v>141</v>
      </c>
      <c r="D8" s="12">
        <v>8092245006</v>
      </c>
      <c r="E8" s="17" t="s">
        <v>140</v>
      </c>
      <c r="F8" s="3" t="s">
        <v>11</v>
      </c>
      <c r="G8" s="55">
        <v>44537</v>
      </c>
      <c r="H8" s="12" t="s">
        <v>47</v>
      </c>
      <c r="I8" s="55">
        <v>44558</v>
      </c>
      <c r="J8" s="12" t="s">
        <v>94</v>
      </c>
      <c r="K8" s="3" t="s">
        <v>56</v>
      </c>
    </row>
    <row r="9" spans="1:11" s="15" customFormat="1" x14ac:dyDescent="0.25">
      <c r="A9" s="16">
        <v>4</v>
      </c>
      <c r="B9" s="13" t="s">
        <v>143</v>
      </c>
      <c r="C9" s="12" t="s">
        <v>39</v>
      </c>
      <c r="D9" s="12" t="s">
        <v>43</v>
      </c>
      <c r="E9" s="17" t="s">
        <v>144</v>
      </c>
      <c r="F9" s="3" t="s">
        <v>39</v>
      </c>
      <c r="G9" s="55">
        <v>44543</v>
      </c>
      <c r="H9" s="56" t="s">
        <v>5</v>
      </c>
      <c r="I9" s="55">
        <v>44543</v>
      </c>
      <c r="J9" s="12" t="s">
        <v>45</v>
      </c>
      <c r="K9" s="3" t="s">
        <v>46</v>
      </c>
    </row>
    <row r="10" spans="1:11" s="15" customFormat="1" x14ac:dyDescent="0.25">
      <c r="A10" s="16">
        <v>5</v>
      </c>
      <c r="B10" s="13" t="s">
        <v>145</v>
      </c>
      <c r="C10" s="12" t="s">
        <v>147</v>
      </c>
      <c r="D10" s="12">
        <v>8492591555</v>
      </c>
      <c r="E10" s="17" t="s">
        <v>146</v>
      </c>
      <c r="F10" s="3">
        <v>311</v>
      </c>
      <c r="G10" s="55">
        <v>44560</v>
      </c>
      <c r="H10" s="56" t="s">
        <v>136</v>
      </c>
      <c r="I10" s="55">
        <v>44565</v>
      </c>
      <c r="J10" s="12" t="s">
        <v>40</v>
      </c>
      <c r="K10" s="3" t="s">
        <v>46</v>
      </c>
    </row>
    <row r="11" spans="1:11" s="15" customFormat="1" ht="22.5" customHeight="1" x14ac:dyDescent="0.25">
      <c r="A11" s="16">
        <v>6</v>
      </c>
      <c r="B11" s="13" t="s">
        <v>148</v>
      </c>
      <c r="C11" s="12" t="s">
        <v>54</v>
      </c>
      <c r="D11" s="12" t="s">
        <v>43</v>
      </c>
      <c r="E11" s="17" t="s">
        <v>149</v>
      </c>
      <c r="F11" s="3" t="s">
        <v>54</v>
      </c>
      <c r="G11" s="55">
        <v>44560</v>
      </c>
      <c r="H11" s="12" t="s">
        <v>47</v>
      </c>
      <c r="I11" s="55">
        <v>44560</v>
      </c>
      <c r="J11" s="12" t="s">
        <v>108</v>
      </c>
      <c r="K11" s="3" t="s">
        <v>46</v>
      </c>
    </row>
    <row r="12" spans="1:11" s="15" customFormat="1" x14ac:dyDescent="0.25">
      <c r="A12" s="16">
        <v>7</v>
      </c>
      <c r="B12" s="13"/>
      <c r="C12" s="12"/>
      <c r="D12" s="12"/>
      <c r="E12" s="17"/>
      <c r="F12" s="12"/>
      <c r="G12" s="55"/>
      <c r="H12" s="56"/>
      <c r="I12" s="55"/>
      <c r="J12" s="12"/>
      <c r="K12" s="3"/>
    </row>
    <row r="13" spans="1:11" s="15" customFormat="1" x14ac:dyDescent="0.25">
      <c r="A13" s="16">
        <v>8</v>
      </c>
      <c r="B13" s="18"/>
      <c r="C13" s="12"/>
      <c r="D13" s="12"/>
      <c r="E13" s="17"/>
      <c r="F13" s="3"/>
      <c r="G13" s="55"/>
      <c r="H13" s="12"/>
      <c r="I13" s="55"/>
      <c r="J13" s="12"/>
      <c r="K13" s="3"/>
    </row>
    <row r="14" spans="1:11" s="15" customFormat="1" ht="22.5" customHeight="1" x14ac:dyDescent="0.25">
      <c r="A14" s="16">
        <v>9</v>
      </c>
      <c r="B14" s="18"/>
      <c r="C14" s="12"/>
      <c r="D14" s="12"/>
      <c r="E14" s="17"/>
      <c r="F14" s="3"/>
      <c r="G14" s="55"/>
      <c r="H14" s="12"/>
      <c r="I14" s="55"/>
      <c r="J14" s="12"/>
      <c r="K14" s="12"/>
    </row>
    <row r="15" spans="1:11" s="15" customFormat="1" ht="22.5" customHeight="1" x14ac:dyDescent="0.25">
      <c r="A15" s="16">
        <v>10</v>
      </c>
      <c r="B15" s="18"/>
      <c r="C15" s="12"/>
      <c r="D15" s="12"/>
      <c r="E15" s="17"/>
      <c r="F15" s="3"/>
      <c r="G15" s="55"/>
      <c r="H15" s="12"/>
      <c r="I15" s="55"/>
      <c r="J15" s="12"/>
      <c r="K15" s="3"/>
    </row>
    <row r="16" spans="1:11" s="15" customFormat="1" ht="18.75" customHeight="1" x14ac:dyDescent="0.25">
      <c r="A16" s="16">
        <v>11</v>
      </c>
      <c r="B16" s="13"/>
      <c r="C16" s="12"/>
      <c r="D16" s="12"/>
      <c r="E16" s="17"/>
      <c r="F16" s="3"/>
      <c r="G16" s="55"/>
      <c r="H16" s="12"/>
      <c r="I16" s="55"/>
      <c r="J16" s="12"/>
      <c r="K16" s="3"/>
    </row>
    <row r="17" spans="2:13" ht="16.5" customHeight="1" x14ac:dyDescent="0.25">
      <c r="B17" s="75"/>
      <c r="C17" s="76"/>
      <c r="D17" s="76"/>
      <c r="E17" s="76"/>
      <c r="F17" s="76"/>
      <c r="G17" s="76"/>
      <c r="H17" s="76"/>
      <c r="I17" s="76"/>
      <c r="J17" s="76"/>
      <c r="K17" s="77"/>
    </row>
    <row r="18" spans="2:13" ht="16.5" customHeight="1" x14ac:dyDescent="0.25">
      <c r="B18" s="75"/>
      <c r="C18" s="76"/>
      <c r="D18" s="76"/>
      <c r="E18" s="76"/>
      <c r="F18" s="76"/>
      <c r="G18" s="76"/>
      <c r="H18" s="76"/>
      <c r="I18" s="76"/>
      <c r="J18" s="76"/>
      <c r="K18" s="77"/>
    </row>
    <row r="19" spans="2:13" ht="47.25" x14ac:dyDescent="0.25">
      <c r="B19" s="24" t="s">
        <v>23</v>
      </c>
      <c r="C19" s="25" t="s">
        <v>25</v>
      </c>
      <c r="D19" s="25" t="s">
        <v>26</v>
      </c>
      <c r="E19" s="42" t="s">
        <v>27</v>
      </c>
      <c r="H19" s="31" t="s">
        <v>17</v>
      </c>
      <c r="I19" s="42" t="s">
        <v>25</v>
      </c>
      <c r="J19" s="42" t="s">
        <v>29</v>
      </c>
      <c r="K19" s="42" t="s">
        <v>27</v>
      </c>
    </row>
    <row r="20" spans="2:13" x14ac:dyDescent="0.25">
      <c r="B20" s="26" t="s">
        <v>14</v>
      </c>
      <c r="C20" s="40">
        <v>0</v>
      </c>
      <c r="D20" s="40">
        <v>0</v>
      </c>
      <c r="E20" s="40">
        <f>C20+D20</f>
        <v>0</v>
      </c>
      <c r="H20" s="32" t="s">
        <v>8</v>
      </c>
      <c r="I20" s="40">
        <v>0</v>
      </c>
      <c r="J20" s="40">
        <v>0</v>
      </c>
      <c r="K20" s="40">
        <f>I20+J20</f>
        <v>0</v>
      </c>
    </row>
    <row r="21" spans="2:13" x14ac:dyDescent="0.25">
      <c r="B21" s="26" t="s">
        <v>24</v>
      </c>
      <c r="C21" s="40">
        <v>0</v>
      </c>
      <c r="D21" s="40">
        <v>2</v>
      </c>
      <c r="E21" s="40">
        <f t="shared" ref="E21:E24" si="0">C21+D21</f>
        <v>2</v>
      </c>
      <c r="H21" s="32" t="s">
        <v>5</v>
      </c>
      <c r="I21" s="40">
        <v>0</v>
      </c>
      <c r="J21" s="40">
        <v>1</v>
      </c>
      <c r="K21" s="40">
        <f t="shared" ref="K21:K26" si="1">I21+J21</f>
        <v>1</v>
      </c>
    </row>
    <row r="22" spans="2:13" x14ac:dyDescent="0.25">
      <c r="B22" s="26" t="s">
        <v>11</v>
      </c>
      <c r="C22" s="40">
        <v>0</v>
      </c>
      <c r="D22" s="40">
        <v>2</v>
      </c>
      <c r="E22" s="40">
        <f t="shared" si="0"/>
        <v>2</v>
      </c>
      <c r="H22" s="32" t="s">
        <v>10</v>
      </c>
      <c r="I22" s="40">
        <v>0</v>
      </c>
      <c r="J22" s="40">
        <v>3</v>
      </c>
      <c r="K22" s="40">
        <f t="shared" si="1"/>
        <v>3</v>
      </c>
    </row>
    <row r="23" spans="2:13" x14ac:dyDescent="0.25">
      <c r="B23" s="26">
        <v>311</v>
      </c>
      <c r="C23" s="40">
        <v>0</v>
      </c>
      <c r="D23" s="40">
        <v>2</v>
      </c>
      <c r="E23" s="40">
        <f t="shared" si="0"/>
        <v>2</v>
      </c>
      <c r="H23" s="43" t="s">
        <v>7</v>
      </c>
      <c r="I23" s="40">
        <v>0</v>
      </c>
      <c r="J23" s="40">
        <v>0</v>
      </c>
      <c r="K23" s="40">
        <f t="shared" si="1"/>
        <v>0</v>
      </c>
    </row>
    <row r="24" spans="2:13" x14ac:dyDescent="0.25">
      <c r="B24" s="26" t="s">
        <v>58</v>
      </c>
      <c r="C24" s="40">
        <v>0</v>
      </c>
      <c r="D24" s="40">
        <v>0</v>
      </c>
      <c r="E24" s="40">
        <f t="shared" si="0"/>
        <v>0</v>
      </c>
      <c r="H24" s="43" t="s">
        <v>96</v>
      </c>
      <c r="I24" s="40">
        <v>0</v>
      </c>
      <c r="J24" s="40">
        <v>1</v>
      </c>
      <c r="K24" s="40">
        <f t="shared" si="1"/>
        <v>1</v>
      </c>
    </row>
    <row r="25" spans="2:13" x14ac:dyDescent="0.25">
      <c r="B25" s="22" t="s">
        <v>27</v>
      </c>
      <c r="C25" s="41">
        <f>SUBTOTAL(9,C20:C23)</f>
        <v>0</v>
      </c>
      <c r="D25" s="41">
        <f>SUBTOTAL(9,D20:D24)</f>
        <v>6</v>
      </c>
      <c r="E25" s="41">
        <f>SUBTOTAL(9,E20:E24)</f>
        <v>6</v>
      </c>
      <c r="H25" s="43" t="s">
        <v>9</v>
      </c>
      <c r="I25" s="40">
        <v>0</v>
      </c>
      <c r="J25" s="40">
        <v>0</v>
      </c>
      <c r="K25" s="40">
        <f t="shared" si="1"/>
        <v>0</v>
      </c>
    </row>
    <row r="26" spans="2:13" x14ac:dyDescent="0.25">
      <c r="H26" s="43" t="s">
        <v>6</v>
      </c>
      <c r="I26" s="40">
        <v>0</v>
      </c>
      <c r="J26" s="40">
        <v>1</v>
      </c>
      <c r="K26" s="40">
        <f t="shared" si="1"/>
        <v>1</v>
      </c>
    </row>
    <row r="27" spans="2:13" x14ac:dyDescent="0.25">
      <c r="H27" s="10" t="s">
        <v>27</v>
      </c>
      <c r="I27" s="41">
        <f>SUBTOTAL(9,I20:I26)</f>
        <v>0</v>
      </c>
      <c r="J27" s="41">
        <f>SUBTOTAL(9,J20:J26)</f>
        <v>6</v>
      </c>
      <c r="K27" s="41">
        <f>SUBTOTAL(9,K20:K26)</f>
        <v>6</v>
      </c>
    </row>
    <row r="32" spans="2:13" x14ac:dyDescent="0.25">
      <c r="M32" s="27">
        <v>6</v>
      </c>
    </row>
  </sheetData>
  <mergeCells count="4">
    <mergeCell ref="A1:K1"/>
    <mergeCell ref="A2:K2"/>
    <mergeCell ref="A3:K3"/>
    <mergeCell ref="B17:K18"/>
  </mergeCells>
  <hyperlinks>
    <hyperlink ref="E6" r:id="rId1" xr:uid="{63EE4779-74E3-4C49-8B65-326AB2A03FE0}"/>
    <hyperlink ref="E7" r:id="rId2" xr:uid="{3A072254-5189-4EDE-9CC7-887BB3BE4972}"/>
    <hyperlink ref="E8" r:id="rId3" xr:uid="{BEF3550B-3756-42C8-BF0B-C6A0A70BFD91}"/>
    <hyperlink ref="E9" r:id="rId4" xr:uid="{DE065449-35EE-460B-BB58-4982E225E787}"/>
    <hyperlink ref="E10" r:id="rId5" xr:uid="{6741B1AD-C500-4450-B204-891AB4F819E5}"/>
    <hyperlink ref="E11" r:id="rId6" xr:uid="{05B72FE9-D854-4EE8-BAD6-7B1CEDB641CE}"/>
  </hyperlinks>
  <printOptions horizontalCentered="1" verticalCentered="1"/>
  <pageMargins left="0.19685039370078741" right="0.19685039370078741" top="0.74803149606299213" bottom="0.74803149606299213" header="0.31496062992125984" footer="0.31496062992125984"/>
  <pageSetup scale="70" orientation="landscape" r:id="rId7"/>
  <colBreaks count="1" manualBreakCount="1">
    <brk id="1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6BAC1-7909-4550-8B0F-5C127B4527CE}">
  <sheetPr>
    <pageSetUpPr fitToPage="1"/>
  </sheetPr>
  <dimension ref="A5:E30"/>
  <sheetViews>
    <sheetView tabSelected="1" view="pageBreakPreview" zoomScale="96" zoomScaleNormal="100" zoomScaleSheetLayoutView="96" workbookViewId="0">
      <selection activeCell="C12" sqref="C12"/>
    </sheetView>
  </sheetViews>
  <sheetFormatPr baseColWidth="10" defaultColWidth="11.42578125" defaultRowHeight="15" x14ac:dyDescent="0.25"/>
  <cols>
    <col min="1" max="1" width="23.7109375" style="27" customWidth="1"/>
    <col min="2" max="2" width="11.28515625" style="27" bestFit="1" customWidth="1"/>
    <col min="3" max="3" width="12" style="27" customWidth="1"/>
    <col min="4" max="4" width="9.7109375" style="27" bestFit="1" customWidth="1"/>
    <col min="5" max="16384" width="11.42578125" style="27"/>
  </cols>
  <sheetData>
    <row r="5" spans="1:5" ht="18.75" x14ac:dyDescent="0.3">
      <c r="A5" s="72" t="s">
        <v>28</v>
      </c>
      <c r="B5" s="72"/>
      <c r="C5" s="72"/>
      <c r="D5" s="72"/>
      <c r="E5" s="28"/>
    </row>
    <row r="6" spans="1:5" ht="18.75" x14ac:dyDescent="0.3">
      <c r="A6" s="73" t="s">
        <v>50</v>
      </c>
      <c r="B6" s="73"/>
      <c r="C6" s="73"/>
      <c r="D6" s="73"/>
      <c r="E6" s="29"/>
    </row>
    <row r="7" spans="1:5" ht="18.75" x14ac:dyDescent="0.3">
      <c r="A7" s="30"/>
      <c r="B7" s="30"/>
      <c r="C7" s="30"/>
      <c r="D7" s="30"/>
      <c r="E7" s="29"/>
    </row>
    <row r="8" spans="1:5" ht="31.5" x14ac:dyDescent="0.25">
      <c r="A8" s="24" t="s">
        <v>23</v>
      </c>
      <c r="B8" s="25" t="s">
        <v>25</v>
      </c>
      <c r="C8" s="25" t="s">
        <v>26</v>
      </c>
      <c r="D8" s="42" t="s">
        <v>27</v>
      </c>
    </row>
    <row r="9" spans="1:5" ht="16.5" x14ac:dyDescent="0.25">
      <c r="A9" s="47" t="s">
        <v>31</v>
      </c>
      <c r="B9" s="39">
        <f>+'Oct. 21'!D19+'Nov. 21'!D25+'Dic. 21'!C20</f>
        <v>0</v>
      </c>
      <c r="C9" s="39">
        <f>+'Oct. 21'!E19+'Nov. 21'!E25+'Dic. 21'!D20</f>
        <v>0</v>
      </c>
      <c r="D9" s="39">
        <f>SUM(B9:C9)</f>
        <v>0</v>
      </c>
    </row>
    <row r="10" spans="1:5" ht="16.5" x14ac:dyDescent="0.25">
      <c r="A10" s="47" t="s">
        <v>33</v>
      </c>
      <c r="B10" s="39">
        <f>+'Oct. 21'!D20+'Nov. 21'!D26+'Dic. 21'!C21</f>
        <v>0</v>
      </c>
      <c r="C10" s="39">
        <f>+'Oct. 21'!E20+'Nov. 21'!E26+'Dic. 21'!D21</f>
        <v>13</v>
      </c>
      <c r="D10" s="39">
        <f t="shared" ref="D10:D13" si="0">SUM(B10:C10)</f>
        <v>13</v>
      </c>
    </row>
    <row r="11" spans="1:5" ht="16.5" x14ac:dyDescent="0.25">
      <c r="A11" s="47" t="s">
        <v>11</v>
      </c>
      <c r="B11" s="39">
        <f>+'Oct. 21'!D21+'Nov. 21'!D27+'Dic. 21'!C22</f>
        <v>0</v>
      </c>
      <c r="C11" s="39">
        <f>+'Oct. 21'!E21+'Nov. 21'!E27+'Dic. 21'!D22</f>
        <v>13</v>
      </c>
      <c r="D11" s="39">
        <f t="shared" si="0"/>
        <v>13</v>
      </c>
    </row>
    <row r="12" spans="1:5" ht="16.5" x14ac:dyDescent="0.25">
      <c r="A12" s="47">
        <v>311</v>
      </c>
      <c r="B12" s="39">
        <f>+'Oct. 21'!D22+'Nov. 21'!D28+'Dic. 21'!C23</f>
        <v>0</v>
      </c>
      <c r="C12" s="39">
        <f>+'Oct. 21'!E22+'Nov. 21'!E28+'Dic. 21'!D23</f>
        <v>6</v>
      </c>
      <c r="D12" s="39">
        <f t="shared" si="0"/>
        <v>6</v>
      </c>
    </row>
    <row r="13" spans="1:5" ht="16.5" x14ac:dyDescent="0.25">
      <c r="A13" s="47" t="s">
        <v>58</v>
      </c>
      <c r="B13" s="39">
        <f>+'Oct. 21'!D23+'Nov. 21'!D29+'Dic. 21'!C25</f>
        <v>0</v>
      </c>
      <c r="C13" s="39">
        <f>+'Nov. 21'!E29+'Dic. 21'!D24</f>
        <v>2</v>
      </c>
      <c r="D13" s="39">
        <f t="shared" si="0"/>
        <v>2</v>
      </c>
    </row>
    <row r="14" spans="1:5" ht="16.5" x14ac:dyDescent="0.25">
      <c r="A14" s="22" t="s">
        <v>27</v>
      </c>
      <c r="B14" s="41">
        <f>SUBTOTAL(9,B9:B12)</f>
        <v>0</v>
      </c>
      <c r="C14" s="41">
        <f>SUBTOTAL(9,C9:C13)</f>
        <v>34</v>
      </c>
      <c r="D14" s="41">
        <f>SUBTOTAL(9,D9:D13)</f>
        <v>34</v>
      </c>
    </row>
    <row r="16" spans="1:5" x14ac:dyDescent="0.25">
      <c r="C16" s="59"/>
    </row>
    <row r="21" spans="1:4" ht="31.5" x14ac:dyDescent="0.25">
      <c r="A21" s="31" t="s">
        <v>30</v>
      </c>
      <c r="B21" s="42" t="s">
        <v>25</v>
      </c>
      <c r="C21" s="42" t="s">
        <v>29</v>
      </c>
      <c r="D21" s="42" t="s">
        <v>27</v>
      </c>
    </row>
    <row r="22" spans="1:4" ht="16.5" x14ac:dyDescent="0.25">
      <c r="A22" s="45" t="s">
        <v>9</v>
      </c>
      <c r="B22" s="34">
        <f>+'Nov. 21'!J26</f>
        <v>0</v>
      </c>
      <c r="C22" s="34">
        <f>+'Oct. 21'!K21+'Nov. 21'!K26+'Dic. 21'!J25</f>
        <v>2</v>
      </c>
      <c r="D22" s="34">
        <f>SUM(B22:C22)</f>
        <v>2</v>
      </c>
    </row>
    <row r="23" spans="1:4" ht="16.5" x14ac:dyDescent="0.25">
      <c r="A23" s="45" t="s">
        <v>5</v>
      </c>
      <c r="B23" s="34">
        <f>+'Oct. 21'!J19+'Nov. 21'!J25+'Dic. 21'!I21</f>
        <v>0</v>
      </c>
      <c r="C23" s="34">
        <f>+'Oct. 21'!K19+'Nov. 21'!K25+'Dic. 21'!J21</f>
        <v>13</v>
      </c>
      <c r="D23" s="34">
        <f t="shared" ref="D23:D29" si="1">SUM(B23:C23)</f>
        <v>13</v>
      </c>
    </row>
    <row r="24" spans="1:4" ht="16.5" x14ac:dyDescent="0.25">
      <c r="A24" s="45" t="s">
        <v>10</v>
      </c>
      <c r="B24" s="34">
        <f>+'Oct. 21'!J22+'Nov. 21'!J27+'Dic. 21'!I22</f>
        <v>0</v>
      </c>
      <c r="C24" s="34">
        <f>+'Oct. 21'!K22+'Nov. 21'!K27+'Dic. 21'!J22</f>
        <v>7</v>
      </c>
      <c r="D24" s="34">
        <f t="shared" si="1"/>
        <v>7</v>
      </c>
    </row>
    <row r="25" spans="1:4" ht="16.5" x14ac:dyDescent="0.25">
      <c r="A25" s="46" t="s">
        <v>7</v>
      </c>
      <c r="B25" s="34">
        <f>+'Dic. 21'!I23</f>
        <v>0</v>
      </c>
      <c r="C25" s="34">
        <f>+'Oct. 21'!K23+'Dic. 21'!J23</f>
        <v>2</v>
      </c>
      <c r="D25" s="34">
        <f t="shared" si="1"/>
        <v>2</v>
      </c>
    </row>
    <row r="26" spans="1:4" ht="16.5" x14ac:dyDescent="0.25">
      <c r="A26" s="46" t="s">
        <v>6</v>
      </c>
      <c r="B26" s="40">
        <f>+'Dic. 21'!I26</f>
        <v>0</v>
      </c>
      <c r="C26" s="40">
        <f>+'Oct. 21'!K25+'Nov. 21'!K28+'Dic. 21'!I26</f>
        <v>4</v>
      </c>
      <c r="D26" s="34">
        <f t="shared" si="1"/>
        <v>4</v>
      </c>
    </row>
    <row r="27" spans="1:4" ht="16.5" x14ac:dyDescent="0.25">
      <c r="A27" s="45" t="s">
        <v>8</v>
      </c>
      <c r="B27" s="40">
        <f>+'Oct. 21'!J20+'Dic. 21'!I20</f>
        <v>0</v>
      </c>
      <c r="C27" s="40">
        <f>+'Oct. 21'!K20+'Nov. 21'!K29</f>
        <v>3</v>
      </c>
      <c r="D27" s="34">
        <f t="shared" si="1"/>
        <v>3</v>
      </c>
    </row>
    <row r="28" spans="1:4" ht="16.5" x14ac:dyDescent="0.25">
      <c r="A28" s="45" t="s">
        <v>119</v>
      </c>
      <c r="B28" s="40">
        <f>+'Oct. 21'!J21+'Dic. 21'!I21</f>
        <v>0</v>
      </c>
      <c r="C28" s="40">
        <f>+'Oct. 21'!K24+'Dic. 21'!J24</f>
        <v>2</v>
      </c>
      <c r="D28" s="34">
        <f t="shared" si="1"/>
        <v>2</v>
      </c>
    </row>
    <row r="29" spans="1:4" ht="16.5" x14ac:dyDescent="0.25">
      <c r="A29" s="45" t="s">
        <v>123</v>
      </c>
      <c r="B29" s="40">
        <f>+'Oct. 21'!J22+'Dic. 21'!I22</f>
        <v>0</v>
      </c>
      <c r="C29" s="40">
        <f>+'Nov. 21'!K30</f>
        <v>1</v>
      </c>
      <c r="D29" s="34">
        <f t="shared" si="1"/>
        <v>1</v>
      </c>
    </row>
    <row r="30" spans="1:4" ht="16.5" x14ac:dyDescent="0.25">
      <c r="A30" s="22" t="s">
        <v>27</v>
      </c>
      <c r="B30" s="41">
        <f>SUBTOTAL(9,B22:B27)</f>
        <v>0</v>
      </c>
      <c r="C30" s="41">
        <f>SUBTOTAL(9,C22:C29)</f>
        <v>34</v>
      </c>
      <c r="D30" s="41">
        <f>SUBTOTAL(9,D22:D29)</f>
        <v>34</v>
      </c>
    </row>
  </sheetData>
  <mergeCells count="2">
    <mergeCell ref="A5:D5"/>
    <mergeCell ref="A6:D6"/>
  </mergeCells>
  <printOptions horizontalCentered="1"/>
  <pageMargins left="0.25" right="0.25" top="0.75" bottom="0.75" header="0.3" footer="0.3"/>
  <pageSetup scale="90" orientation="landscape" r:id="rId1"/>
  <colBreaks count="1" manualBreakCount="1">
    <brk id="1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Oct. 21</vt:lpstr>
      <vt:lpstr>Nov. 21</vt:lpstr>
      <vt:lpstr>Dic. 21</vt:lpstr>
      <vt:lpstr>4to. Trim.</vt:lpstr>
      <vt:lpstr>'4to. Trim.'!Área_de_impresión</vt:lpstr>
      <vt:lpstr>'Dic. 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Puello</dc:creator>
  <cp:lastModifiedBy>Paula Evelyn Castillo Martinez</cp:lastModifiedBy>
  <cp:lastPrinted>2022-01-05T15:12:54Z</cp:lastPrinted>
  <dcterms:created xsi:type="dcterms:W3CDTF">2018-03-09T12:34:01Z</dcterms:created>
  <dcterms:modified xsi:type="dcterms:W3CDTF">2022-01-05T15:13:05Z</dcterms:modified>
</cp:coreProperties>
</file>