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trella\Desktop\DATOS ESTADISTICOS\DATOS ESTADISTICOS PARA PAGINA WEB-ENERO-DICIEMBRE 2021\"/>
    </mc:Choice>
  </mc:AlternateContent>
  <xr:revisionPtr revIDLastSave="0" documentId="8_{D61A3376-DC71-4031-8B06-D11CBFDFFC5F}" xr6:coauthVersionLast="45" xr6:coauthVersionMax="45" xr10:uidLastSave="{00000000-0000-0000-0000-000000000000}"/>
  <bookViews>
    <workbookView xWindow="-60" yWindow="-60" windowWidth="24120" windowHeight="13020" tabRatio="654" xr2:uid="{00000000-000D-0000-FFFF-FFFF00000000}"/>
  </bookViews>
  <sheets>
    <sheet name="CALIDAD SERVICIO EDES 2021" sheetId="7" r:id="rId1"/>
    <sheet name="CALIDAD SERVICIO EDES 2020" sheetId="6" r:id="rId2"/>
    <sheet name="CALIDAD SERVICIO EDES 2019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6" l="1"/>
  <c r="M15" i="6"/>
  <c r="L40" i="6" l="1"/>
  <c r="L41" i="6" s="1"/>
  <c r="L39" i="6"/>
  <c r="K17" i="6" l="1"/>
  <c r="K15" i="6"/>
  <c r="L17" i="6"/>
  <c r="L15" i="6"/>
  <c r="K29" i="6" l="1"/>
  <c r="K28" i="6" s="1"/>
  <c r="K27" i="6"/>
  <c r="J29" i="6" l="1"/>
  <c r="J28" i="6" s="1"/>
  <c r="J27" i="6"/>
  <c r="J17" i="6" l="1"/>
  <c r="J15" i="6"/>
  <c r="F29" i="6" l="1"/>
  <c r="F28" i="6" s="1"/>
  <c r="E29" i="6"/>
  <c r="D29" i="6"/>
  <c r="D28" i="6" s="1"/>
  <c r="E28" i="6"/>
  <c r="F27" i="6"/>
  <c r="E27" i="6"/>
  <c r="D27" i="6"/>
  <c r="F17" i="6" l="1"/>
  <c r="E17" i="6"/>
  <c r="D17" i="6"/>
  <c r="F15" i="6"/>
  <c r="E15" i="6"/>
  <c r="D15" i="6"/>
  <c r="C17" i="6" l="1"/>
  <c r="C15" i="6"/>
  <c r="C29" i="6" l="1"/>
  <c r="C28" i="6" s="1"/>
  <c r="C27" i="6"/>
  <c r="N17" i="4" l="1"/>
  <c r="N15" i="4"/>
  <c r="N29" i="4" l="1"/>
  <c r="N28" i="4" s="1"/>
  <c r="N27" i="4"/>
  <c r="M17" i="4" l="1"/>
  <c r="L29" i="4" l="1"/>
  <c r="L28" i="4"/>
  <c r="L27" i="4"/>
  <c r="L17" i="4" l="1"/>
  <c r="K29" i="4" l="1"/>
  <c r="K28" i="4"/>
  <c r="K27" i="4"/>
  <c r="K17" i="4" l="1"/>
  <c r="J29" i="4" l="1"/>
  <c r="J28" i="4"/>
  <c r="J27" i="4"/>
  <c r="J17" i="4" l="1"/>
  <c r="I17" i="4" l="1"/>
  <c r="I29" i="4" l="1"/>
  <c r="I28" i="4" s="1"/>
  <c r="I27" i="4"/>
  <c r="H17" i="4" l="1"/>
  <c r="H29" i="4" l="1"/>
  <c r="H28" i="4"/>
  <c r="H27" i="4"/>
  <c r="G29" i="4" l="1"/>
  <c r="G28" i="4"/>
  <c r="G27" i="4"/>
  <c r="G17" i="4" l="1"/>
  <c r="F29" i="4" l="1"/>
  <c r="F28" i="4"/>
  <c r="F27" i="4"/>
  <c r="F17" i="4" l="1"/>
  <c r="E17" i="4"/>
  <c r="F40" i="4" l="1"/>
  <c r="F41" i="4" s="1"/>
  <c r="E40" i="4"/>
  <c r="E41" i="4" s="1"/>
  <c r="F39" i="4"/>
  <c r="E39" i="4"/>
  <c r="D17" i="4" l="1"/>
  <c r="D29" i="4" l="1"/>
  <c r="D28" i="4" s="1"/>
  <c r="D27" i="4"/>
</calcChain>
</file>

<file path=xl/sharedStrings.xml><?xml version="1.0" encoding="utf-8"?>
<sst xmlns="http://schemas.openxmlformats.org/spreadsheetml/2006/main" count="207" uniqueCount="31">
  <si>
    <t>EMPRESA DISTRIBUIDORA DE ELECTRICIDAD DEL ESTE (EDEESTE)</t>
  </si>
  <si>
    <t xml:space="preserve">INDICADOR 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</si>
  <si>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</si>
  <si>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</si>
  <si>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</si>
  <si>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</si>
  <si>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</si>
  <si>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</si>
  <si>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</si>
  <si>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</si>
  <si>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</si>
  <si>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</si>
  <si>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</si>
  <si>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</si>
  <si>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EMPRESA DISTRIBUIDORA DE ELECTRICIDAD DEL NORTE (EDENORTE)</t>
  </si>
  <si>
    <t>EMPRESA DISTRIBUIDORA DE ELECTRICIDAD DEL SUR (EDESUR)</t>
  </si>
  <si>
    <t>Notas:</t>
  </si>
  <si>
    <r>
      <t>(1) SAIFI:</t>
    </r>
    <r>
      <rPr>
        <sz val="11"/>
        <rFont val="Arial"/>
        <family val="2"/>
      </rPr>
      <t xml:space="preserve">  System average interruption  frecuency index (Indice de Frecuencias de las Interrupciones Promedio del Sistema)</t>
    </r>
  </si>
  <si>
    <r>
      <t>(2)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SAIDI:</t>
    </r>
    <r>
      <rPr>
        <sz val="11"/>
        <rFont val="Arial"/>
        <family val="2"/>
      </rPr>
      <t xml:space="preserve"> System average interruption duration index (Indice de Duración de las Interrupciones Promedio del Sistema)</t>
    </r>
  </si>
  <si>
    <r>
      <t>(3)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CAIDI:</t>
    </r>
    <r>
      <rPr>
        <sz val="11"/>
        <rFont val="Arial"/>
        <family val="2"/>
      </rPr>
      <t xml:space="preserve"> Customer average interruption duration index (Indice de Duración  de las Interrupciones  Promedio a los Clientes)</t>
    </r>
  </si>
  <si>
    <r>
      <t>(4)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ASAI: </t>
    </r>
    <r>
      <rPr>
        <sz val="11"/>
        <rFont val="Arial"/>
        <family val="2"/>
      </rPr>
      <t>Average service 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Disponibilidad Promedio del Servicio)</t>
    </r>
  </si>
  <si>
    <r>
      <t>(5)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ASUI:  </t>
    </r>
    <r>
      <rPr>
        <sz val="11"/>
        <rFont val="Arial"/>
        <family val="2"/>
      </rPr>
      <t>Average service unavailability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Indisponibilidad Promedio del Servicio).</t>
    </r>
  </si>
  <si>
    <t>DIRECCION FISCALIZACION MERCADO ELECTRICO MINORISTA</t>
  </si>
  <si>
    <r>
      <t>SAIFI</t>
    </r>
    <r>
      <rPr>
        <b/>
        <vertAlign val="superscript"/>
        <sz val="11"/>
        <color indexed="12"/>
        <rFont val="Arial Narrow"/>
        <family val="2"/>
      </rPr>
      <t>1</t>
    </r>
    <r>
      <rPr>
        <b/>
        <sz val="11"/>
        <rFont val="Arial Narrow"/>
        <family val="2"/>
      </rPr>
      <t xml:space="preserve"> (Promedio Mensual de Interrupciones/Cliente)</t>
    </r>
  </si>
  <si>
    <r>
      <t>SAIDI</t>
    </r>
    <r>
      <rPr>
        <b/>
        <vertAlign val="superscript"/>
        <sz val="11"/>
        <color indexed="12"/>
        <rFont val="Arial Narrow"/>
        <family val="2"/>
      </rPr>
      <t xml:space="preserve">2 </t>
    </r>
    <r>
      <rPr>
        <b/>
        <sz val="11"/>
        <rFont val="Arial Narrow"/>
        <family val="2"/>
      </rPr>
      <t>(Promedio Horas Mensual de Interrupciones/Cliente)</t>
    </r>
  </si>
  <si>
    <r>
      <t>CAIDI</t>
    </r>
    <r>
      <rPr>
        <b/>
        <vertAlign val="superscript"/>
        <sz val="11"/>
        <color indexed="12"/>
        <rFont val="Arial Narrow"/>
        <family val="2"/>
      </rPr>
      <t xml:space="preserve">3 </t>
    </r>
    <r>
      <rPr>
        <b/>
        <sz val="11"/>
        <rFont val="Arial Narrow"/>
        <family val="2"/>
      </rPr>
      <t>(Duración Promedio de Interrupciones, en Horas)</t>
    </r>
  </si>
  <si>
    <r>
      <t>ASAI</t>
    </r>
    <r>
      <rPr>
        <b/>
        <vertAlign val="superscript"/>
        <sz val="11"/>
        <color indexed="12"/>
        <rFont val="Arial Narrow"/>
        <family val="2"/>
      </rPr>
      <t>4</t>
    </r>
    <r>
      <rPr>
        <b/>
        <sz val="11"/>
        <rFont val="Arial Narrow"/>
        <family val="2"/>
      </rPr>
      <t xml:space="preserve"> (Promedio de Disponibilidad del Servicio Eléctrico, en %)</t>
    </r>
  </si>
  <si>
    <r>
      <t>ASUI</t>
    </r>
    <r>
      <rPr>
        <b/>
        <vertAlign val="superscript"/>
        <sz val="11"/>
        <color indexed="12"/>
        <rFont val="Arial Narrow"/>
        <family val="2"/>
      </rPr>
      <t>5</t>
    </r>
    <r>
      <rPr>
        <b/>
        <sz val="11"/>
        <rFont val="Arial Narrow"/>
        <family val="2"/>
      </rPr>
      <t>(Promedio de Indisponibilidad del Servicio Eléctrico, en %)</t>
    </r>
  </si>
  <si>
    <t>INDICADORES CALIDAD DE SERVICIO (RED GLOBAL DE DISTRIBUCION) AÑO 2019</t>
  </si>
  <si>
    <t>INDICADORES CALIDAD DE SERVICIO (RED GLOBAL DE DISTRIBUCION) AÑO 2020</t>
  </si>
  <si>
    <t>INDICADORES CALIDAD DE SERVICIO (RED GLOBAL DE DISTRIBUCION)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</si>
</sst>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vertAlign val="superscript"/>
      <sz val="11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vertAlign val="superscript"/>
      <sz val="11"/>
      <name val="Arial"/>
      <family val="2"/>
    </font>
    <font>
      <b/>
      <sz val="16"/>
      <color indexed="12"/>
      <name val="Arial"/>
      <family val="2"/>
    </font>
    <font>
      <b/>
      <sz val="11"/>
      <name val="Arial Narrow"/>
      <family val="2"/>
    </font>
    <font>
      <b/>
      <vertAlign val="superscript"/>
      <sz val="11"/>
      <color indexed="12"/>
      <name val="Arial Narrow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0" fillId="0" borderId="0" applyFont="0" applyFill="0" applyBorder="0" applyAlignment="0" applyProtection="0"/>
    <xf numFmtId="0" fontId="15" fillId="0" borderId="0"/>
  </cellStyleXfs>
  <cellXfs count="76">
    <xf numFmtId="0" fontId="0" fillId="0" borderId="0" xfId="0"/>
    <xf numFmtId="0" fontId="3" fillId="3" borderId="1" xfId="0" applyFont="1" applyFill="1" applyBorder="1" applyAlignment="1">
      <alignment horizontal="center"/>
    </xf>
    <xf numFmtId="17" fontId="3" fillId="3" borderId="2" xfId="0" applyNumberFormat="1" applyFont="1" applyFill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17" fontId="3" fillId="3" borderId="4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Fill="1"/>
    <xf numFmtId="0" fontId="0" fillId="0" borderId="0" xfId="0" applyBorder="1"/>
    <xf numFmtId="0" fontId="3" fillId="0" borderId="0" xfId="0" applyFont="1" applyFill="1"/>
    <xf numFmtId="0" fontId="10" fillId="0" borderId="0" xfId="0" applyFont="1" applyFill="1"/>
    <xf numFmtId="0" fontId="9" fillId="0" borderId="0" xfId="0" applyFont="1" applyFill="1"/>
    <xf numFmtId="2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0" fontId="5" fillId="0" borderId="0" xfId="0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10" fontId="5" fillId="0" borderId="0" xfId="3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4" fillId="0" borderId="16" xfId="0" applyFont="1" applyFill="1" applyBorder="1"/>
    <xf numFmtId="10" fontId="5" fillId="0" borderId="17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10" fontId="9" fillId="0" borderId="7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0" fontId="13" fillId="4" borderId="5" xfId="0" applyFont="1" applyFill="1" applyBorder="1"/>
    <xf numFmtId="0" fontId="13" fillId="4" borderId="12" xfId="0" applyFont="1" applyFill="1" applyBorder="1"/>
    <xf numFmtId="0" fontId="13" fillId="4" borderId="8" xfId="0" applyFont="1" applyFill="1" applyBorder="1"/>
    <xf numFmtId="0" fontId="9" fillId="0" borderId="6" xfId="0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10" fontId="9" fillId="0" borderId="9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/>
    </xf>
    <xf numFmtId="10" fontId="9" fillId="0" borderId="6" xfId="0" applyNumberFormat="1" applyFont="1" applyBorder="1" applyAlignment="1">
      <alignment horizontal="center"/>
    </xf>
    <xf numFmtId="10" fontId="9" fillId="0" borderId="10" xfId="4" applyNumberFormat="1" applyFont="1" applyBorder="1" applyAlignment="1">
      <alignment horizontal="center"/>
    </xf>
    <xf numFmtId="10" fontId="9" fillId="0" borderId="10" xfId="0" applyNumberFormat="1" applyFont="1" applyBorder="1" applyAlignment="1">
      <alignment horizontal="center"/>
    </xf>
    <xf numFmtId="2" fontId="9" fillId="0" borderId="6" xfId="3" applyNumberFormat="1" applyFont="1" applyBorder="1" applyAlignment="1">
      <alignment horizontal="center" vertical="center"/>
    </xf>
    <xf numFmtId="10" fontId="9" fillId="0" borderId="6" xfId="3" applyNumberFormat="1" applyFont="1" applyBorder="1" applyAlignment="1">
      <alignment horizontal="center" vertical="center"/>
    </xf>
    <xf numFmtId="10" fontId="9" fillId="0" borderId="10" xfId="3" applyNumberFormat="1" applyFont="1" applyBorder="1" applyAlignment="1">
      <alignment horizontal="center" vertical="center"/>
    </xf>
    <xf numFmtId="2" fontId="9" fillId="0" borderId="6" xfId="3" applyNumberFormat="1" applyFont="1" applyBorder="1" applyAlignment="1">
      <alignment horizontal="center"/>
    </xf>
    <xf numFmtId="10" fontId="9" fillId="0" borderId="6" xfId="3" applyNumberFormat="1" applyFont="1" applyBorder="1" applyAlignment="1">
      <alignment horizontal="center"/>
    </xf>
    <xf numFmtId="10" fontId="9" fillId="0" borderId="10" xfId="3" applyNumberFormat="1" applyFont="1" applyBorder="1" applyAlignment="1">
      <alignment horizontal="center"/>
    </xf>
    <xf numFmtId="10" fontId="9" fillId="0" borderId="6" xfId="0" applyNumberFormat="1" applyFont="1" applyFill="1" applyBorder="1" applyAlignment="1">
      <alignment horizontal="center"/>
    </xf>
    <xf numFmtId="10" fontId="9" fillId="0" borderId="10" xfId="2" applyNumberFormat="1" applyFont="1" applyBorder="1" applyAlignment="1">
      <alignment horizontal="center"/>
    </xf>
    <xf numFmtId="2" fontId="9" fillId="0" borderId="6" xfId="5" applyNumberFormat="1" applyFont="1" applyBorder="1" applyAlignment="1">
      <alignment horizontal="center"/>
    </xf>
    <xf numFmtId="2" fontId="9" fillId="0" borderId="6" xfId="5" applyNumberFormat="1" applyFont="1" applyBorder="1" applyAlignment="1">
      <alignment horizontal="center" vertical="center"/>
    </xf>
    <xf numFmtId="10" fontId="9" fillId="0" borderId="6" xfId="5" applyNumberFormat="1" applyFont="1" applyBorder="1" applyAlignment="1">
      <alignment horizontal="center" vertical="center"/>
    </xf>
    <xf numFmtId="10" fontId="9" fillId="0" borderId="10" xfId="5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/>
    </xf>
    <xf numFmtId="10" fontId="9" fillId="0" borderId="7" xfId="0" applyNumberFormat="1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 vertical="center"/>
    </xf>
    <xf numFmtId="2" fontId="9" fillId="0" borderId="6" xfId="5" applyNumberFormat="1" applyFont="1" applyBorder="1" applyAlignment="1">
      <alignment horizontal="center"/>
    </xf>
    <xf numFmtId="10" fontId="9" fillId="0" borderId="6" xfId="5" applyNumberFormat="1" applyFont="1" applyBorder="1" applyAlignment="1">
      <alignment horizontal="center"/>
    </xf>
    <xf numFmtId="10" fontId="9" fillId="0" borderId="10" xfId="2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10" fontId="9" fillId="0" borderId="10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 builtinId="0"/>
    <cellStyle name="Normal 2" xfId="3" xr:uid="{00000000-0005-0000-0000-000001000000}"/>
    <cellStyle name="Normal 3" xfId="5" xr:uid="{00000000-0005-0000-0000-000002000000}"/>
    <cellStyle name="Porcentaje" xfId="1" builtinId="5"/>
    <cellStyle name="Porcentaje 2" xfId="2" xr:uid="{00000000-0005-0000-0000-000004000000}"/>
    <cellStyle name="Porcentaje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305803</xdr:colOff>
      <xdr:row>1</xdr:row>
      <xdr:rowOff>143376</xdr:rowOff>
    </xdr:from>
    <xdr:to>
      <xdr:col>6</xdr:col>
      <xdr:colOff>303707</xdr:colOff>
      <xdr:row>6</xdr:row>
      <xdr:rowOff>154127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643B29-6ED1-4CDB-8468-3045F6396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2953" y="343401"/>
          <a:ext cx="2207704" cy="963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305803</xdr:colOff>
      <xdr:row>1</xdr:row>
      <xdr:rowOff>143376</xdr:rowOff>
    </xdr:from>
    <xdr:to>
      <xdr:col>6</xdr:col>
      <xdr:colOff>303707</xdr:colOff>
      <xdr:row>6</xdr:row>
      <xdr:rowOff>154127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3443" y="333876"/>
          <a:ext cx="2283904" cy="9251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305803</xdr:colOff>
      <xdr:row>1</xdr:row>
      <xdr:rowOff>143376</xdr:rowOff>
    </xdr:from>
    <xdr:to>
      <xdr:col>6</xdr:col>
      <xdr:colOff>303707</xdr:colOff>
      <xdr:row>6</xdr:row>
      <xdr:rowOff>154127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9603" y="343401"/>
          <a:ext cx="2207704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80A98-9E6E-4F6D-A6B3-6DB7AAD0B86B}">
  <dimension ref="B1:P49"/>
  <sheetViews>
    <sheetView tabSelected="1" workbookViewId="0">
      <selection activeCell="B1" sqref="B1"/>
    </sheetView>
  </sheetViews>
  <sheetFormatPr baseColWidth="10" defaultRowHeight="15" x14ac:dyDescent="0.25"/>
  <cols>
    <col min="1" max="1" width="1.140625" customWidth="1"/>
    <col min="2" max="2" width="56.85546875" customWidth="1"/>
    <col min="3" max="14" width="8.28515625" bestFit="1" customWidth="1"/>
  </cols>
  <sheetData>
    <row r="1" spans="2:16" ht="15.75" thickBot="1" x14ac:dyDescent="0.3"/>
    <row r="2" spans="2:16" x14ac:dyDescent="0.25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2:16" x14ac:dyDescent="0.25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2:16" x14ac:dyDescent="0.25"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2:16" x14ac:dyDescent="0.25"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2:16" x14ac:dyDescent="0.25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2:16" x14ac:dyDescent="0.25"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2:16" ht="20.25" x14ac:dyDescent="0.25">
      <c r="B8" s="64" t="s">
        <v>22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  <c r="O8" s="14"/>
    </row>
    <row r="9" spans="2:16" ht="18" x14ac:dyDescent="0.25">
      <c r="B9" s="67" t="s">
        <v>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2:16" ht="18" x14ac:dyDescent="0.25">
      <c r="B10" s="61" t="s">
        <v>30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2:16" ht="15.75" thickBot="1" x14ac:dyDescent="0.3">
      <c r="B11" s="1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0"/>
    </row>
    <row r="12" spans="2:16" x14ac:dyDescent="0.25">
      <c r="B12" s="1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3" t="s">
        <v>10</v>
      </c>
      <c r="L12" s="2" t="s">
        <v>11</v>
      </c>
      <c r="M12" s="2" t="s">
        <v>12</v>
      </c>
      <c r="N12" s="4" t="s">
        <v>13</v>
      </c>
    </row>
    <row r="13" spans="2:16" ht="18" x14ac:dyDescent="0.3">
      <c r="B13" s="26" t="s">
        <v>23</v>
      </c>
      <c r="C13" s="32">
        <v>10.380615425806528</v>
      </c>
      <c r="D13" s="32"/>
      <c r="E13" s="32"/>
      <c r="F13" s="32"/>
      <c r="G13" s="55"/>
      <c r="H13" s="55"/>
      <c r="I13" s="55"/>
      <c r="J13" s="32"/>
      <c r="K13" s="32"/>
      <c r="L13" s="32"/>
      <c r="M13" s="32"/>
      <c r="N13" s="59"/>
    </row>
    <row r="14" spans="2:16" ht="18" x14ac:dyDescent="0.3">
      <c r="B14" s="26" t="s">
        <v>24</v>
      </c>
      <c r="C14" s="32">
        <v>7.8418735024848019</v>
      </c>
      <c r="D14" s="32"/>
      <c r="E14" s="32"/>
      <c r="F14" s="32"/>
      <c r="G14" s="55"/>
      <c r="H14" s="55"/>
      <c r="I14" s="55"/>
      <c r="J14" s="32"/>
      <c r="K14" s="32"/>
      <c r="L14" s="32"/>
      <c r="M14" s="32"/>
      <c r="N14" s="59"/>
    </row>
    <row r="15" spans="2:16" ht="18" x14ac:dyDescent="0.3">
      <c r="B15" s="26" t="s">
        <v>25</v>
      </c>
      <c r="C15" s="32">
        <v>0.75543435343820409</v>
      </c>
      <c r="D15" s="32"/>
      <c r="E15" s="32"/>
      <c r="F15" s="32"/>
      <c r="G15" s="55"/>
      <c r="H15" s="55"/>
      <c r="I15" s="55"/>
      <c r="J15" s="32"/>
      <c r="K15" s="56"/>
      <c r="L15" s="56"/>
      <c r="M15" s="32"/>
      <c r="N15" s="59"/>
      <c r="P15" s="5"/>
    </row>
    <row r="16" spans="2:16" ht="18" x14ac:dyDescent="0.3">
      <c r="B16" s="26" t="s">
        <v>26</v>
      </c>
      <c r="C16" s="33">
        <v>0.98913192506604197</v>
      </c>
      <c r="D16" s="33"/>
      <c r="E16" s="33"/>
      <c r="F16" s="33"/>
      <c r="G16" s="33"/>
      <c r="H16" s="33"/>
      <c r="I16" s="33"/>
      <c r="J16" s="33"/>
      <c r="K16" s="42"/>
      <c r="L16" s="33"/>
      <c r="M16" s="33"/>
      <c r="N16" s="49"/>
    </row>
    <row r="17" spans="2:15" ht="18.75" thickBot="1" x14ac:dyDescent="0.35">
      <c r="B17" s="28" t="s">
        <v>27</v>
      </c>
      <c r="C17" s="35">
        <v>1.0868074933958027E-2</v>
      </c>
      <c r="D17" s="35"/>
      <c r="E17" s="35"/>
      <c r="F17" s="35"/>
      <c r="G17" s="35"/>
      <c r="H17" s="35"/>
      <c r="I17" s="35"/>
      <c r="J17" s="35"/>
      <c r="K17" s="57"/>
      <c r="L17" s="57"/>
      <c r="M17" s="35"/>
      <c r="N17" s="50"/>
    </row>
    <row r="18" spans="2:15" s="6" customFormat="1" x14ac:dyDescent="0.25">
      <c r="B18" s="21"/>
      <c r="C18" s="15"/>
      <c r="D18" s="15"/>
      <c r="E18" s="16"/>
      <c r="F18" s="15"/>
      <c r="G18" s="17"/>
      <c r="H18" s="17"/>
      <c r="I18" s="17"/>
      <c r="J18" s="15"/>
      <c r="K18" s="18"/>
      <c r="L18" s="15"/>
      <c r="M18" s="18"/>
      <c r="N18" s="22"/>
    </row>
    <row r="19" spans="2:15" s="6" customFormat="1" x14ac:dyDescent="0.25">
      <c r="B19" s="21"/>
      <c r="C19" s="15"/>
      <c r="D19" s="15"/>
      <c r="E19" s="16"/>
      <c r="F19" s="15"/>
      <c r="G19" s="17"/>
      <c r="H19" s="17"/>
      <c r="I19" s="17"/>
      <c r="J19" s="15"/>
      <c r="K19" s="18"/>
      <c r="L19" s="15"/>
      <c r="M19" s="18"/>
      <c r="N19" s="22"/>
    </row>
    <row r="20" spans="2:15" ht="20.25" x14ac:dyDescent="0.25">
      <c r="B20" s="64" t="s">
        <v>22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14"/>
    </row>
    <row r="21" spans="2:15" ht="18" x14ac:dyDescent="0.25">
      <c r="B21" s="67" t="s">
        <v>14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2:15" ht="18" x14ac:dyDescent="0.25">
      <c r="B22" s="61" t="s">
        <v>30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</row>
    <row r="23" spans="2:15" ht="15.75" thickBot="1" x14ac:dyDescent="0.3"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0"/>
    </row>
    <row r="24" spans="2:15" x14ac:dyDescent="0.25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2" t="s">
        <v>9</v>
      </c>
      <c r="K24" s="2" t="s">
        <v>10</v>
      </c>
      <c r="L24" s="2" t="s">
        <v>11</v>
      </c>
      <c r="M24" s="2" t="s">
        <v>12</v>
      </c>
      <c r="N24" s="4" t="s">
        <v>13</v>
      </c>
    </row>
    <row r="25" spans="2:15" ht="18" x14ac:dyDescent="0.3">
      <c r="B25" s="26" t="s">
        <v>23</v>
      </c>
      <c r="C25" s="11">
        <v>8.7899999999999991</v>
      </c>
      <c r="D25" s="51"/>
      <c r="E25" s="51"/>
      <c r="F25" s="51"/>
      <c r="G25" s="29"/>
      <c r="H25" s="29"/>
      <c r="I25" s="29"/>
      <c r="J25" s="32"/>
      <c r="K25" s="32"/>
      <c r="L25" s="29"/>
      <c r="M25" s="30"/>
      <c r="N25" s="58"/>
    </row>
    <row r="26" spans="2:15" ht="18" x14ac:dyDescent="0.3">
      <c r="B26" s="26" t="s">
        <v>24</v>
      </c>
      <c r="C26" s="11">
        <v>3.56</v>
      </c>
      <c r="D26" s="51"/>
      <c r="E26" s="51"/>
      <c r="F26" s="51"/>
      <c r="G26" s="29"/>
      <c r="H26" s="29"/>
      <c r="I26" s="29"/>
      <c r="J26" s="32"/>
      <c r="K26" s="32"/>
      <c r="L26" s="29"/>
      <c r="M26" s="30"/>
      <c r="N26" s="58"/>
    </row>
    <row r="27" spans="2:15" ht="18" x14ac:dyDescent="0.3">
      <c r="B27" s="26" t="s">
        <v>25</v>
      </c>
      <c r="C27" s="11">
        <v>0.40500000000000003</v>
      </c>
      <c r="D27" s="51"/>
      <c r="E27" s="51"/>
      <c r="F27" s="51"/>
      <c r="G27" s="29"/>
      <c r="H27" s="29"/>
      <c r="I27" s="29"/>
      <c r="J27" s="11"/>
      <c r="K27" s="11"/>
      <c r="L27" s="29"/>
      <c r="M27" s="36"/>
      <c r="N27" s="58"/>
    </row>
    <row r="28" spans="2:15" ht="18" x14ac:dyDescent="0.3">
      <c r="B28" s="26" t="s">
        <v>26</v>
      </c>
      <c r="C28" s="12">
        <v>0.995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4"/>
    </row>
    <row r="29" spans="2:15" ht="18.75" thickBot="1" x14ac:dyDescent="0.35">
      <c r="B29" s="27" t="s">
        <v>27</v>
      </c>
      <c r="C29" s="13">
        <v>5.0000000000000001E-3</v>
      </c>
      <c r="D29" s="13"/>
      <c r="E29" s="13"/>
      <c r="F29" s="13"/>
      <c r="G29" s="13"/>
      <c r="H29" s="13"/>
      <c r="I29" s="13"/>
      <c r="J29" s="13"/>
      <c r="K29" s="13"/>
      <c r="L29" s="13"/>
      <c r="M29" s="38"/>
      <c r="N29" s="25"/>
    </row>
    <row r="30" spans="2:15" x14ac:dyDescent="0.25">
      <c r="B30" s="1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20"/>
    </row>
    <row r="31" spans="2:15" x14ac:dyDescent="0.25">
      <c r="B31" s="1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20"/>
    </row>
    <row r="32" spans="2:15" ht="20.25" x14ac:dyDescent="0.25">
      <c r="B32" s="64" t="s">
        <v>22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14"/>
    </row>
    <row r="33" spans="2:14" ht="18" x14ac:dyDescent="0.25">
      <c r="B33" s="67" t="s">
        <v>15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9"/>
    </row>
    <row r="34" spans="2:14" ht="18" x14ac:dyDescent="0.25">
      <c r="B34" s="61" t="s">
        <v>30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</row>
    <row r="35" spans="2:14" ht="15.75" thickBot="1" x14ac:dyDescent="0.3">
      <c r="B35" s="1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0"/>
    </row>
    <row r="36" spans="2:14" x14ac:dyDescent="0.25">
      <c r="B36" s="1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  <c r="J36" s="2" t="s">
        <v>9</v>
      </c>
      <c r="K36" s="3" t="s">
        <v>10</v>
      </c>
      <c r="L36" s="2" t="s">
        <v>11</v>
      </c>
      <c r="M36" s="2" t="s">
        <v>12</v>
      </c>
      <c r="N36" s="4" t="s">
        <v>13</v>
      </c>
    </row>
    <row r="37" spans="2:14" ht="18" x14ac:dyDescent="0.3">
      <c r="B37" s="26" t="s">
        <v>23</v>
      </c>
      <c r="C37" s="32">
        <v>6.7686030256596119</v>
      </c>
      <c r="D37" s="32"/>
      <c r="E37" s="52"/>
      <c r="F37" s="52"/>
      <c r="G37" s="55"/>
      <c r="H37" s="55"/>
      <c r="I37" s="55"/>
      <c r="J37" s="32"/>
      <c r="K37" s="32"/>
      <c r="L37" s="32"/>
      <c r="M37" s="32"/>
      <c r="N37" s="58"/>
    </row>
    <row r="38" spans="2:14" ht="18" x14ac:dyDescent="0.3">
      <c r="B38" s="26" t="s">
        <v>24</v>
      </c>
      <c r="C38" s="32">
        <v>6.7396873176619456</v>
      </c>
      <c r="D38" s="32"/>
      <c r="E38" s="52"/>
      <c r="F38" s="52"/>
      <c r="G38" s="55"/>
      <c r="H38" s="55"/>
      <c r="I38" s="55"/>
      <c r="J38" s="32"/>
      <c r="K38" s="32"/>
      <c r="L38" s="32"/>
      <c r="M38" s="32"/>
      <c r="N38" s="58"/>
    </row>
    <row r="39" spans="2:14" ht="18" x14ac:dyDescent="0.3">
      <c r="B39" s="26" t="s">
        <v>25</v>
      </c>
      <c r="C39" s="60">
        <v>0.99572796515203399</v>
      </c>
      <c r="D39" s="32"/>
      <c r="E39" s="52"/>
      <c r="F39" s="52"/>
      <c r="G39" s="55"/>
      <c r="H39" s="55"/>
      <c r="I39" s="55"/>
      <c r="J39" s="32"/>
      <c r="K39" s="32"/>
      <c r="L39" s="29"/>
      <c r="M39" s="11"/>
      <c r="N39" s="58"/>
    </row>
    <row r="40" spans="2:14" ht="18" x14ac:dyDescent="0.3">
      <c r="B40" s="26" t="s">
        <v>26</v>
      </c>
      <c r="C40" s="33">
        <v>0.99076755161964114</v>
      </c>
      <c r="D40" s="33"/>
      <c r="E40" s="53"/>
      <c r="F40" s="53"/>
      <c r="G40" s="33"/>
      <c r="H40" s="33"/>
      <c r="I40" s="33"/>
      <c r="J40" s="33"/>
      <c r="K40" s="33"/>
      <c r="L40" s="12"/>
      <c r="M40" s="12"/>
      <c r="N40" s="24"/>
    </row>
    <row r="41" spans="2:14" ht="18.75" thickBot="1" x14ac:dyDescent="0.35">
      <c r="B41" s="27" t="s">
        <v>27</v>
      </c>
      <c r="C41" s="54">
        <v>9.2324483803588597E-3</v>
      </c>
      <c r="D41" s="54"/>
      <c r="E41" s="54"/>
      <c r="F41" s="54"/>
      <c r="G41" s="35"/>
      <c r="H41" s="35"/>
      <c r="I41" s="35"/>
      <c r="J41" s="54"/>
      <c r="K41" s="54"/>
      <c r="L41" s="13"/>
      <c r="M41" s="13"/>
      <c r="N41" s="25"/>
    </row>
    <row r="44" spans="2:14" x14ac:dyDescent="0.25">
      <c r="B44" s="8" t="s">
        <v>16</v>
      </c>
      <c r="C44" s="9"/>
      <c r="D44" s="9"/>
      <c r="E44" s="10"/>
      <c r="F44" s="9"/>
      <c r="G44" s="9"/>
      <c r="H44" s="9"/>
      <c r="I44" s="6"/>
    </row>
    <row r="45" spans="2:14" x14ac:dyDescent="0.25">
      <c r="B45" s="8" t="s">
        <v>17</v>
      </c>
      <c r="C45" s="9"/>
      <c r="D45" s="9"/>
      <c r="E45" s="10"/>
      <c r="F45" s="9"/>
      <c r="G45" s="9"/>
      <c r="H45" s="9"/>
      <c r="I45" s="6"/>
    </row>
    <row r="46" spans="2:14" ht="17.25" x14ac:dyDescent="0.25">
      <c r="B46" s="8" t="s">
        <v>18</v>
      </c>
      <c r="C46" s="9"/>
      <c r="D46" s="9"/>
      <c r="E46" s="10"/>
      <c r="F46" s="9"/>
      <c r="G46" s="9"/>
      <c r="H46" s="9"/>
      <c r="I46" s="6"/>
    </row>
    <row r="47" spans="2:14" ht="17.25" x14ac:dyDescent="0.25">
      <c r="B47" s="8" t="s">
        <v>19</v>
      </c>
      <c r="C47" s="9"/>
      <c r="D47" s="9"/>
      <c r="E47" s="10"/>
      <c r="F47" s="9"/>
      <c r="G47" s="9"/>
      <c r="H47" s="9"/>
      <c r="I47" s="6"/>
    </row>
    <row r="48" spans="2:14" ht="17.25" x14ac:dyDescent="0.25">
      <c r="B48" s="8" t="s">
        <v>20</v>
      </c>
      <c r="C48" s="9"/>
      <c r="D48" s="9"/>
      <c r="E48" s="10"/>
      <c r="F48" s="9"/>
      <c r="G48" s="9"/>
      <c r="H48" s="9"/>
      <c r="I48" s="6"/>
    </row>
    <row r="49" spans="2:9" ht="17.25" x14ac:dyDescent="0.25">
      <c r="B49" s="8" t="s">
        <v>21</v>
      </c>
      <c r="C49" s="9"/>
      <c r="D49" s="9"/>
      <c r="E49" s="10"/>
      <c r="F49" s="9"/>
      <c r="G49" s="9"/>
      <c r="H49" s="9"/>
      <c r="I49" s="6"/>
    </row>
  </sheetData>
  <mergeCells count="10">
    <mergeCell ref="B22:N22"/>
    <mergeCell ref="B32:N32"/>
    <mergeCell ref="B33:N33"/>
    <mergeCell ref="B34:N34"/>
    <mergeCell ref="B2:N7"/>
    <mergeCell ref="B8:N8"/>
    <mergeCell ref="B9:N9"/>
    <mergeCell ref="B10:N10"/>
    <mergeCell ref="B20:N20"/>
    <mergeCell ref="B21:N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9"/>
  <sheetViews>
    <sheetView zoomScaleNormal="100" workbookViewId="0">
      <selection activeCell="B1" sqref="B1"/>
    </sheetView>
  </sheetViews>
  <sheetFormatPr baseColWidth="10" defaultRowHeight="15" x14ac:dyDescent="0.25"/>
  <cols>
    <col min="1" max="1" width="1.140625" customWidth="1"/>
    <col min="2" max="2" width="56.85546875" customWidth="1"/>
    <col min="3" max="14" width="8.28515625" bestFit="1" customWidth="1"/>
  </cols>
  <sheetData>
    <row r="1" spans="2:16" ht="15.75" thickBot="1" x14ac:dyDescent="0.3"/>
    <row r="2" spans="2:16" x14ac:dyDescent="0.25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2:16" x14ac:dyDescent="0.25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2:16" x14ac:dyDescent="0.25"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2:16" x14ac:dyDescent="0.25"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2:16" x14ac:dyDescent="0.25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2:16" x14ac:dyDescent="0.25"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2:16" ht="20.25" x14ac:dyDescent="0.25">
      <c r="B8" s="64" t="s">
        <v>22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  <c r="O8" s="14"/>
    </row>
    <row r="9" spans="2:16" ht="18" x14ac:dyDescent="0.25">
      <c r="B9" s="67" t="s">
        <v>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2:16" ht="18" x14ac:dyDescent="0.25">
      <c r="B10" s="61" t="s">
        <v>29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2:16" ht="15.75" thickBot="1" x14ac:dyDescent="0.3">
      <c r="B11" s="1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0"/>
    </row>
    <row r="12" spans="2:16" x14ac:dyDescent="0.25">
      <c r="B12" s="1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3" t="s">
        <v>10</v>
      </c>
      <c r="L12" s="2" t="s">
        <v>11</v>
      </c>
      <c r="M12" s="2" t="s">
        <v>12</v>
      </c>
      <c r="N12" s="4" t="s">
        <v>13</v>
      </c>
    </row>
    <row r="13" spans="2:16" ht="18" x14ac:dyDescent="0.3">
      <c r="B13" s="26" t="s">
        <v>23</v>
      </c>
      <c r="C13" s="32">
        <v>27.368650418757202</v>
      </c>
      <c r="D13" s="32">
        <v>24.349031301929163</v>
      </c>
      <c r="E13" s="32">
        <v>16.648945597779388</v>
      </c>
      <c r="F13" s="32">
        <v>16.658837133020725</v>
      </c>
      <c r="G13" s="55">
        <v>23.08</v>
      </c>
      <c r="H13" s="55">
        <v>22.53</v>
      </c>
      <c r="I13" s="55">
        <v>24.3</v>
      </c>
      <c r="J13" s="32">
        <v>30.084169983767815</v>
      </c>
      <c r="K13" s="32">
        <v>25.201421589673132</v>
      </c>
      <c r="L13" s="32">
        <v>17.202621685901757</v>
      </c>
      <c r="M13" s="32">
        <v>13.337593567379535</v>
      </c>
      <c r="N13" s="59">
        <v>10.31</v>
      </c>
    </row>
    <row r="14" spans="2:16" ht="18" x14ac:dyDescent="0.3">
      <c r="B14" s="26" t="s">
        <v>24</v>
      </c>
      <c r="C14" s="32">
        <v>58.742532490739762</v>
      </c>
      <c r="D14" s="32">
        <v>51.871128470350136</v>
      </c>
      <c r="E14" s="32">
        <v>20.689614803115305</v>
      </c>
      <c r="F14" s="32">
        <v>12.55988515489549</v>
      </c>
      <c r="G14" s="55">
        <v>18.809999999999999</v>
      </c>
      <c r="H14" s="55">
        <v>25.76</v>
      </c>
      <c r="I14" s="55">
        <v>26.05</v>
      </c>
      <c r="J14" s="32">
        <v>48.86900156284505</v>
      </c>
      <c r="K14" s="32">
        <v>37.169628705028416</v>
      </c>
      <c r="L14" s="32">
        <v>15.187934915441893</v>
      </c>
      <c r="M14" s="32">
        <v>10.660827701963255</v>
      </c>
      <c r="N14" s="59">
        <v>9.75</v>
      </c>
    </row>
    <row r="15" spans="2:16" ht="18" x14ac:dyDescent="0.3">
      <c r="B15" s="26" t="s">
        <v>25</v>
      </c>
      <c r="C15" s="32">
        <f t="shared" ref="C15:F15" si="0">C14/C13</f>
        <v>2.1463437762528605</v>
      </c>
      <c r="D15" s="32">
        <f t="shared" si="0"/>
        <v>2.1303158974640772</v>
      </c>
      <c r="E15" s="32">
        <f t="shared" si="0"/>
        <v>1.2426982046163244</v>
      </c>
      <c r="F15" s="32">
        <f t="shared" si="0"/>
        <v>0.7539472926354267</v>
      </c>
      <c r="G15" s="55">
        <v>0.81</v>
      </c>
      <c r="H15" s="55">
        <v>1.1399999999999999</v>
      </c>
      <c r="I15" s="55">
        <v>1.07</v>
      </c>
      <c r="J15" s="32">
        <f t="shared" ref="J15:K15" si="1">J14/J13</f>
        <v>1.6244091689819848</v>
      </c>
      <c r="K15" s="56">
        <f t="shared" si="1"/>
        <v>1.4749020634716707</v>
      </c>
      <c r="L15" s="56">
        <f t="shared" ref="L15:M15" si="2">L14/L13</f>
        <v>0.88288489933421133</v>
      </c>
      <c r="M15" s="32">
        <f t="shared" si="2"/>
        <v>0.79930668513074277</v>
      </c>
      <c r="N15" s="59">
        <v>0.95</v>
      </c>
      <c r="P15" s="5"/>
    </row>
    <row r="16" spans="2:16" ht="18" x14ac:dyDescent="0.3">
      <c r="B16" s="26" t="s">
        <v>26</v>
      </c>
      <c r="C16" s="33">
        <v>0.85479470946211189</v>
      </c>
      <c r="D16" s="33">
        <v>0.91537988098149548</v>
      </c>
      <c r="E16" s="33">
        <v>0.96941608518264366</v>
      </c>
      <c r="F16" s="33">
        <v>0.98505240346729728</v>
      </c>
      <c r="G16" s="33">
        <v>0.97909999999999997</v>
      </c>
      <c r="H16" s="33">
        <v>0.96970000000000001</v>
      </c>
      <c r="I16" s="33">
        <v>0.96540000000000004</v>
      </c>
      <c r="J16" s="33">
        <v>0.93735691680012212</v>
      </c>
      <c r="K16" s="42">
        <v>0.9534466374269005</v>
      </c>
      <c r="L16" s="33">
        <v>0.98156830616664803</v>
      </c>
      <c r="M16" s="33">
        <v>0.98552830459770091</v>
      </c>
      <c r="N16" s="33">
        <v>0.98770000000000002</v>
      </c>
    </row>
    <row r="17" spans="2:15" ht="18.75" thickBot="1" x14ac:dyDescent="0.35">
      <c r="B17" s="28" t="s">
        <v>27</v>
      </c>
      <c r="C17" s="35">
        <f t="shared" ref="C17:F17" si="3">1-C16</f>
        <v>0.14520529053788811</v>
      </c>
      <c r="D17" s="35">
        <f t="shared" si="3"/>
        <v>8.4620119018504525E-2</v>
      </c>
      <c r="E17" s="35">
        <f t="shared" si="3"/>
        <v>3.0583914817356339E-2</v>
      </c>
      <c r="F17" s="35">
        <f t="shared" si="3"/>
        <v>1.4947596532702723E-2</v>
      </c>
      <c r="G17" s="35">
        <v>2.0899999999999998E-2</v>
      </c>
      <c r="H17" s="35">
        <v>3.0300000000000001E-2</v>
      </c>
      <c r="I17" s="35">
        <v>3.4599999999999999E-2</v>
      </c>
      <c r="J17" s="35">
        <f t="shared" ref="J17:K17" si="4">1-J16</f>
        <v>6.264308319987788E-2</v>
      </c>
      <c r="K17" s="57">
        <f t="shared" si="4"/>
        <v>4.6553362573099499E-2</v>
      </c>
      <c r="L17" s="57">
        <f t="shared" ref="L17:M17" si="5">1-L16</f>
        <v>1.843169383335197E-2</v>
      </c>
      <c r="M17" s="35">
        <f t="shared" si="5"/>
        <v>1.447169540229909E-2</v>
      </c>
      <c r="N17" s="50">
        <v>1.23E-2</v>
      </c>
    </row>
    <row r="18" spans="2:15" s="6" customFormat="1" x14ac:dyDescent="0.25">
      <c r="B18" s="21"/>
      <c r="C18" s="15"/>
      <c r="D18" s="15"/>
      <c r="E18" s="16"/>
      <c r="F18" s="15"/>
      <c r="G18" s="17"/>
      <c r="H18" s="17"/>
      <c r="I18" s="17"/>
      <c r="J18" s="15"/>
      <c r="K18" s="18"/>
      <c r="L18" s="15"/>
      <c r="M18" s="18"/>
      <c r="N18" s="22"/>
    </row>
    <row r="19" spans="2:15" s="6" customFormat="1" x14ac:dyDescent="0.25">
      <c r="B19" s="21"/>
      <c r="C19" s="15"/>
      <c r="D19" s="15"/>
      <c r="E19" s="16"/>
      <c r="F19" s="15"/>
      <c r="G19" s="17"/>
      <c r="H19" s="17"/>
      <c r="I19" s="17"/>
      <c r="J19" s="15"/>
      <c r="K19" s="18"/>
      <c r="L19" s="15"/>
      <c r="M19" s="18"/>
      <c r="N19" s="22"/>
    </row>
    <row r="20" spans="2:15" ht="20.25" x14ac:dyDescent="0.25">
      <c r="B20" s="64" t="s">
        <v>22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14"/>
    </row>
    <row r="21" spans="2:15" ht="18" x14ac:dyDescent="0.25">
      <c r="B21" s="67" t="s">
        <v>14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2:15" ht="18" x14ac:dyDescent="0.25">
      <c r="B22" s="61" t="s">
        <v>29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</row>
    <row r="23" spans="2:15" ht="15.75" thickBot="1" x14ac:dyDescent="0.3"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0"/>
    </row>
    <row r="24" spans="2:15" x14ac:dyDescent="0.25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2" t="s">
        <v>9</v>
      </c>
      <c r="K24" s="2" t="s">
        <v>10</v>
      </c>
      <c r="L24" s="2" t="s">
        <v>11</v>
      </c>
      <c r="M24" s="2" t="s">
        <v>12</v>
      </c>
      <c r="N24" s="4" t="s">
        <v>13</v>
      </c>
    </row>
    <row r="25" spans="2:15" ht="18" x14ac:dyDescent="0.3">
      <c r="B25" s="26" t="s">
        <v>23</v>
      </c>
      <c r="C25" s="11">
        <v>20.36</v>
      </c>
      <c r="D25" s="51">
        <v>17.600000000000001</v>
      </c>
      <c r="E25" s="51">
        <v>14.48</v>
      </c>
      <c r="F25" s="51">
        <v>14.54</v>
      </c>
      <c r="G25" s="29">
        <v>20.91</v>
      </c>
      <c r="H25" s="29">
        <v>18.559999999999999</v>
      </c>
      <c r="I25" s="29">
        <v>22.48</v>
      </c>
      <c r="J25" s="32">
        <v>24.03</v>
      </c>
      <c r="K25" s="32">
        <v>18.170000000000002</v>
      </c>
      <c r="L25" s="29">
        <v>13.47</v>
      </c>
      <c r="M25" s="30">
        <v>11.61</v>
      </c>
      <c r="N25" s="58">
        <v>10.71</v>
      </c>
    </row>
    <row r="26" spans="2:15" ht="18" x14ac:dyDescent="0.3">
      <c r="B26" s="26" t="s">
        <v>24</v>
      </c>
      <c r="C26" s="11">
        <v>43.3</v>
      </c>
      <c r="D26" s="51">
        <v>36.68</v>
      </c>
      <c r="E26" s="51">
        <v>16.190000000000001</v>
      </c>
      <c r="F26" s="51">
        <v>5.09</v>
      </c>
      <c r="G26" s="29">
        <v>10.83</v>
      </c>
      <c r="H26" s="29">
        <v>14.46</v>
      </c>
      <c r="I26" s="29">
        <v>16.68</v>
      </c>
      <c r="J26" s="32">
        <v>21.12</v>
      </c>
      <c r="K26" s="32">
        <v>18.63</v>
      </c>
      <c r="L26" s="29">
        <v>11.43</v>
      </c>
      <c r="M26" s="30">
        <v>5.31</v>
      </c>
      <c r="N26" s="58">
        <v>5.93</v>
      </c>
    </row>
    <row r="27" spans="2:15" ht="18" x14ac:dyDescent="0.3">
      <c r="B27" s="26" t="s">
        <v>25</v>
      </c>
      <c r="C27" s="11">
        <f>IF(C26="","",C26/C25)</f>
        <v>2.1267190569744598</v>
      </c>
      <c r="D27" s="51">
        <f>IF(D26="","",D26/D25)</f>
        <v>2.084090909090909</v>
      </c>
      <c r="E27" s="51">
        <f t="shared" ref="E27:F27" si="6">IF(E26="","",E26/E25)</f>
        <v>1.1180939226519337</v>
      </c>
      <c r="F27" s="51">
        <f t="shared" si="6"/>
        <v>0.3500687757909216</v>
      </c>
      <c r="G27" s="29">
        <v>0.52</v>
      </c>
      <c r="H27" s="29">
        <v>0.78</v>
      </c>
      <c r="I27" s="29">
        <v>0.74</v>
      </c>
      <c r="J27" s="11">
        <f t="shared" ref="J27:K27" si="7">IF(J26="","",J26/J25)</f>
        <v>0.87890137328339579</v>
      </c>
      <c r="K27" s="11">
        <f t="shared" si="7"/>
        <v>1.0253164556962024</v>
      </c>
      <c r="L27" s="29">
        <v>0.85</v>
      </c>
      <c r="M27" s="36">
        <v>0.45700000000000002</v>
      </c>
      <c r="N27" s="58">
        <v>0.55000000000000004</v>
      </c>
    </row>
    <row r="28" spans="2:15" ht="18" x14ac:dyDescent="0.3">
      <c r="B28" s="26" t="s">
        <v>26</v>
      </c>
      <c r="C28" s="12">
        <f t="shared" ref="C28:F28" si="8">IF(C26="","",1-C29)</f>
        <v>0.94068493150684929</v>
      </c>
      <c r="D28" s="12">
        <f t="shared" si="8"/>
        <v>0.94975342465753421</v>
      </c>
      <c r="E28" s="12">
        <f t="shared" si="8"/>
        <v>0.97782191780821914</v>
      </c>
      <c r="F28" s="12">
        <f t="shared" si="8"/>
        <v>0.993027397260274</v>
      </c>
      <c r="G28" s="12">
        <v>0.98519999999999996</v>
      </c>
      <c r="H28" s="12">
        <v>0.98019999999999996</v>
      </c>
      <c r="I28" s="12">
        <v>0.97719999999999996</v>
      </c>
      <c r="J28" s="12">
        <f t="shared" ref="J28:K28" si="9">IF(J26="","",1-J29)</f>
        <v>0.97106849315068489</v>
      </c>
      <c r="K28" s="12">
        <f t="shared" si="9"/>
        <v>0.97447945205479447</v>
      </c>
      <c r="L28" s="12">
        <v>0.98499999999999999</v>
      </c>
      <c r="M28" s="12">
        <v>0.99299999999999999</v>
      </c>
      <c r="N28" s="24">
        <v>0.99199999999999999</v>
      </c>
    </row>
    <row r="29" spans="2:15" ht="18.75" thickBot="1" x14ac:dyDescent="0.35">
      <c r="B29" s="27" t="s">
        <v>27</v>
      </c>
      <c r="C29" s="13">
        <f t="shared" ref="C29:F29" si="10">IF(C26="","",(C26/730))</f>
        <v>5.9315068493150679E-2</v>
      </c>
      <c r="D29" s="13">
        <f t="shared" si="10"/>
        <v>5.0246575342465752E-2</v>
      </c>
      <c r="E29" s="13">
        <f t="shared" si="10"/>
        <v>2.2178082191780822E-2</v>
      </c>
      <c r="F29" s="13">
        <f t="shared" si="10"/>
        <v>6.9726027397260274E-3</v>
      </c>
      <c r="G29" s="13">
        <v>1.4800000000000001E-2</v>
      </c>
      <c r="H29" s="13">
        <v>1.9800000000000002E-2</v>
      </c>
      <c r="I29" s="13">
        <v>2.2800000000000001E-2</v>
      </c>
      <c r="J29" s="13">
        <f t="shared" ref="J29:K29" si="11">IF(J26="","",(J26/730))</f>
        <v>2.8931506849315069E-2</v>
      </c>
      <c r="K29" s="13">
        <f t="shared" si="11"/>
        <v>2.5520547945205477E-2</v>
      </c>
      <c r="L29" s="13">
        <v>1.4999999999999999E-2</v>
      </c>
      <c r="M29" s="38">
        <v>7.0000000000000001E-3</v>
      </c>
      <c r="N29" s="25">
        <v>8.0000000000000002E-3</v>
      </c>
    </row>
    <row r="30" spans="2:15" x14ac:dyDescent="0.25">
      <c r="B30" s="1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20"/>
    </row>
    <row r="31" spans="2:15" x14ac:dyDescent="0.25">
      <c r="B31" s="1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20"/>
    </row>
    <row r="32" spans="2:15" ht="20.25" x14ac:dyDescent="0.25">
      <c r="B32" s="64" t="s">
        <v>22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14"/>
    </row>
    <row r="33" spans="2:14" ht="18" x14ac:dyDescent="0.25">
      <c r="B33" s="67" t="s">
        <v>15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9"/>
    </row>
    <row r="34" spans="2:14" ht="18" x14ac:dyDescent="0.25">
      <c r="B34" s="61" t="s">
        <v>29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</row>
    <row r="35" spans="2:14" ht="15.75" thickBot="1" x14ac:dyDescent="0.3">
      <c r="B35" s="1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0"/>
    </row>
    <row r="36" spans="2:14" x14ac:dyDescent="0.25">
      <c r="B36" s="1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  <c r="J36" s="2" t="s">
        <v>9</v>
      </c>
      <c r="K36" s="3" t="s">
        <v>10</v>
      </c>
      <c r="L36" s="2" t="s">
        <v>11</v>
      </c>
      <c r="M36" s="2" t="s">
        <v>12</v>
      </c>
      <c r="N36" s="4" t="s">
        <v>13</v>
      </c>
    </row>
    <row r="37" spans="2:14" ht="18" x14ac:dyDescent="0.3">
      <c r="B37" s="26" t="s">
        <v>23</v>
      </c>
      <c r="C37" s="32">
        <v>17.835085595979887</v>
      </c>
      <c r="D37" s="32">
        <v>16.197801277844004</v>
      </c>
      <c r="E37" s="52">
        <v>9.712525980185557</v>
      </c>
      <c r="F37" s="52">
        <v>12.278617204420508</v>
      </c>
      <c r="G37" s="55">
        <v>16.989999999999998</v>
      </c>
      <c r="H37" s="55">
        <v>16.54</v>
      </c>
      <c r="I37" s="55">
        <v>22.18</v>
      </c>
      <c r="J37" s="32">
        <v>27.360541571193867</v>
      </c>
      <c r="K37" s="32">
        <v>21.022731800439157</v>
      </c>
      <c r="L37" s="32">
        <v>25.344819826954353</v>
      </c>
      <c r="M37" s="32">
        <v>21.469719868979627</v>
      </c>
      <c r="N37" s="58">
        <v>7.06</v>
      </c>
    </row>
    <row r="38" spans="2:14" ht="18" x14ac:dyDescent="0.3">
      <c r="B38" s="26" t="s">
        <v>24</v>
      </c>
      <c r="C38" s="32">
        <v>47.330997371051865</v>
      </c>
      <c r="D38" s="32">
        <v>32.547810151760721</v>
      </c>
      <c r="E38" s="52">
        <v>10.537258931493863</v>
      </c>
      <c r="F38" s="52">
        <v>7.1032063641917027</v>
      </c>
      <c r="G38" s="55">
        <v>16.829999999999998</v>
      </c>
      <c r="H38" s="55">
        <v>28.07</v>
      </c>
      <c r="I38" s="55">
        <v>23.42</v>
      </c>
      <c r="J38" s="32">
        <v>48.078446334668577</v>
      </c>
      <c r="K38" s="32">
        <v>36.835720258488898</v>
      </c>
      <c r="L38" s="32">
        <v>21.039308512683498</v>
      </c>
      <c r="M38" s="32">
        <v>15.549857017940335</v>
      </c>
      <c r="N38" s="58">
        <v>6.27</v>
      </c>
    </row>
    <row r="39" spans="2:14" ht="18" x14ac:dyDescent="0.3">
      <c r="B39" s="26" t="s">
        <v>25</v>
      </c>
      <c r="C39" s="32">
        <v>2.6538138612421629</v>
      </c>
      <c r="D39" s="32">
        <v>2.0093968059900149</v>
      </c>
      <c r="E39" s="52">
        <v>1.0849143624419473</v>
      </c>
      <c r="F39" s="52">
        <v>0.5785021428662529</v>
      </c>
      <c r="G39" s="55">
        <v>0.99</v>
      </c>
      <c r="H39" s="55">
        <v>1.7</v>
      </c>
      <c r="I39" s="55">
        <v>1.06</v>
      </c>
      <c r="J39" s="32">
        <v>1.757218372654116</v>
      </c>
      <c r="K39" s="32">
        <v>1.7521852349236275</v>
      </c>
      <c r="L39" s="29">
        <f>+L38/L37</f>
        <v>0.83012263083078142</v>
      </c>
      <c r="M39" s="11">
        <v>0.72426920858000743</v>
      </c>
      <c r="N39" s="58">
        <v>0.89</v>
      </c>
    </row>
    <row r="40" spans="2:14" ht="18" x14ac:dyDescent="0.3">
      <c r="B40" s="26" t="s">
        <v>26</v>
      </c>
      <c r="C40" s="33">
        <v>0.93516301729992901</v>
      </c>
      <c r="D40" s="33">
        <v>0.95541395869621815</v>
      </c>
      <c r="E40" s="53">
        <v>0.98556539872398097</v>
      </c>
      <c r="F40" s="53">
        <v>0.99026958032302503</v>
      </c>
      <c r="G40" s="33">
        <v>0.97689999999999999</v>
      </c>
      <c r="H40" s="33">
        <v>0.96160000000000001</v>
      </c>
      <c r="I40" s="33">
        <v>0.96789999999999998</v>
      </c>
      <c r="J40" s="33">
        <v>0.93413911461004306</v>
      </c>
      <c r="K40" s="33">
        <v>0.94954010923494669</v>
      </c>
      <c r="L40" s="12">
        <f>1-L38/730</f>
        <v>0.97117902943468015</v>
      </c>
      <c r="M40" s="12">
        <v>0.97869882600282143</v>
      </c>
      <c r="N40" s="24">
        <v>0.99139999999999995</v>
      </c>
    </row>
    <row r="41" spans="2:14" ht="18.75" thickBot="1" x14ac:dyDescent="0.35">
      <c r="B41" s="27" t="s">
        <v>27</v>
      </c>
      <c r="C41" s="43">
        <v>6.4836982700070989E-2</v>
      </c>
      <c r="D41" s="43">
        <v>4.4586041303781854E-2</v>
      </c>
      <c r="E41" s="54">
        <v>1.4434601276019032E-2</v>
      </c>
      <c r="F41" s="54">
        <v>9.7304196769749662E-3</v>
      </c>
      <c r="G41" s="35">
        <v>2.3099999999999999E-2</v>
      </c>
      <c r="H41" s="35">
        <v>3.8399999999999997E-2</v>
      </c>
      <c r="I41" s="35">
        <v>3.2099999999999997E-2</v>
      </c>
      <c r="J41" s="54">
        <v>6.5860885389956936E-2</v>
      </c>
      <c r="K41" s="54">
        <v>5.0459890765053306E-2</v>
      </c>
      <c r="L41" s="13">
        <f>1-L40</f>
        <v>2.8820970565319848E-2</v>
      </c>
      <c r="M41" s="13">
        <v>2.1301173997178569E-2</v>
      </c>
      <c r="N41" s="25">
        <v>8.6E-3</v>
      </c>
    </row>
    <row r="44" spans="2:14" x14ac:dyDescent="0.25">
      <c r="B44" s="8" t="s">
        <v>16</v>
      </c>
      <c r="C44" s="9"/>
      <c r="D44" s="9"/>
      <c r="E44" s="10"/>
      <c r="F44" s="9"/>
      <c r="G44" s="9"/>
      <c r="H44" s="9"/>
      <c r="I44" s="6"/>
    </row>
    <row r="45" spans="2:14" x14ac:dyDescent="0.25">
      <c r="B45" s="8" t="s">
        <v>17</v>
      </c>
      <c r="C45" s="9"/>
      <c r="D45" s="9"/>
      <c r="E45" s="10"/>
      <c r="F45" s="9"/>
      <c r="G45" s="9"/>
      <c r="H45" s="9"/>
      <c r="I45" s="6"/>
    </row>
    <row r="46" spans="2:14" ht="17.25" x14ac:dyDescent="0.25">
      <c r="B46" s="8" t="s">
        <v>18</v>
      </c>
      <c r="C46" s="9"/>
      <c r="D46" s="9"/>
      <c r="E46" s="10"/>
      <c r="F46" s="9"/>
      <c r="G46" s="9"/>
      <c r="H46" s="9"/>
      <c r="I46" s="6"/>
    </row>
    <row r="47" spans="2:14" ht="17.25" x14ac:dyDescent="0.25">
      <c r="B47" s="8" t="s">
        <v>19</v>
      </c>
      <c r="C47" s="9"/>
      <c r="D47" s="9"/>
      <c r="E47" s="10"/>
      <c r="F47" s="9"/>
      <c r="G47" s="9"/>
      <c r="H47" s="9"/>
      <c r="I47" s="6"/>
    </row>
    <row r="48" spans="2:14" ht="17.25" x14ac:dyDescent="0.25">
      <c r="B48" s="8" t="s">
        <v>20</v>
      </c>
      <c r="C48" s="9"/>
      <c r="D48" s="9"/>
      <c r="E48" s="10"/>
      <c r="F48" s="9"/>
      <c r="G48" s="9"/>
      <c r="H48" s="9"/>
      <c r="I48" s="6"/>
    </row>
    <row r="49" spans="2:9" ht="17.25" x14ac:dyDescent="0.25">
      <c r="B49" s="8" t="s">
        <v>21</v>
      </c>
      <c r="C49" s="9"/>
      <c r="D49" s="9"/>
      <c r="E49" s="10"/>
      <c r="F49" s="9"/>
      <c r="G49" s="9"/>
      <c r="H49" s="9"/>
      <c r="I49" s="6"/>
    </row>
  </sheetData>
  <mergeCells count="10">
    <mergeCell ref="B22:N22"/>
    <mergeCell ref="B32:N32"/>
    <mergeCell ref="B33:N33"/>
    <mergeCell ref="B34:N34"/>
    <mergeCell ref="B2:N7"/>
    <mergeCell ref="B8:N8"/>
    <mergeCell ref="B9:N9"/>
    <mergeCell ref="B10:N10"/>
    <mergeCell ref="B20:N20"/>
    <mergeCell ref="B21:N21"/>
  </mergeCells>
  <pageMargins left="0.7" right="0.7" top="0.75" bottom="0.75" header="0.3" footer="0.3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49"/>
  <sheetViews>
    <sheetView zoomScaleNormal="100" workbookViewId="0">
      <selection activeCell="B1" sqref="B1"/>
    </sheetView>
  </sheetViews>
  <sheetFormatPr baseColWidth="10" defaultRowHeight="15" x14ac:dyDescent="0.25"/>
  <cols>
    <col min="1" max="1" width="1.140625" customWidth="1"/>
    <col min="2" max="2" width="56.85546875" customWidth="1"/>
    <col min="3" max="14" width="8.28515625" bestFit="1" customWidth="1"/>
  </cols>
  <sheetData>
    <row r="1" spans="2:16" ht="15.75" thickBot="1" x14ac:dyDescent="0.3"/>
    <row r="2" spans="2:16" x14ac:dyDescent="0.25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2:16" x14ac:dyDescent="0.25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5"/>
    </row>
    <row r="4" spans="2:16" x14ac:dyDescent="0.25"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2:16" x14ac:dyDescent="0.25"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2:16" x14ac:dyDescent="0.25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2:16" x14ac:dyDescent="0.25"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spans="2:16" ht="20.25" x14ac:dyDescent="0.25">
      <c r="B8" s="64" t="s">
        <v>22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/>
      <c r="O8" s="14"/>
    </row>
    <row r="9" spans="2:16" ht="18" x14ac:dyDescent="0.25">
      <c r="B9" s="67" t="s">
        <v>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2:16" ht="18" x14ac:dyDescent="0.25">
      <c r="B10" s="61" t="s">
        <v>28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2:16" ht="15.75" thickBot="1" x14ac:dyDescent="0.3">
      <c r="B11" s="1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0"/>
    </row>
    <row r="12" spans="2:16" x14ac:dyDescent="0.25">
      <c r="B12" s="1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3" t="s">
        <v>10</v>
      </c>
      <c r="L12" s="2" t="s">
        <v>11</v>
      </c>
      <c r="M12" s="2" t="s">
        <v>12</v>
      </c>
      <c r="N12" s="4" t="s">
        <v>13</v>
      </c>
    </row>
    <row r="13" spans="2:16" ht="18" x14ac:dyDescent="0.3">
      <c r="B13" s="26" t="s">
        <v>23</v>
      </c>
      <c r="C13" s="11">
        <v>38.185138806380721</v>
      </c>
      <c r="D13" s="32">
        <v>38.549634001924687</v>
      </c>
      <c r="E13" s="32">
        <v>42.215614921126431</v>
      </c>
      <c r="F13" s="32">
        <v>37.538180373909881</v>
      </c>
      <c r="G13" s="32">
        <v>42.924227556661748</v>
      </c>
      <c r="H13" s="32">
        <v>45.237048872628883</v>
      </c>
      <c r="I13" s="32">
        <v>44.419596098134633</v>
      </c>
      <c r="J13" s="32">
        <v>43.767129156090498</v>
      </c>
      <c r="K13" s="32">
        <v>35.577049294450973</v>
      </c>
      <c r="L13" s="32">
        <v>33.740508837282988</v>
      </c>
      <c r="M13" s="32">
        <v>37.332972435062672</v>
      </c>
      <c r="N13" s="48">
        <v>35.709627361579734</v>
      </c>
    </row>
    <row r="14" spans="2:16" ht="18" x14ac:dyDescent="0.3">
      <c r="B14" s="26" t="s">
        <v>24</v>
      </c>
      <c r="C14" s="11">
        <v>103.60542998138028</v>
      </c>
      <c r="D14" s="32">
        <v>101.15545905072221</v>
      </c>
      <c r="E14" s="32">
        <v>110.44029317654926</v>
      </c>
      <c r="F14" s="32">
        <v>97.330498631089753</v>
      </c>
      <c r="G14" s="32">
        <v>111.31435941439796</v>
      </c>
      <c r="H14" s="32">
        <v>120.10099446870568</v>
      </c>
      <c r="I14" s="32">
        <v>107.61686368661917</v>
      </c>
      <c r="J14" s="32">
        <v>108.45926409620614</v>
      </c>
      <c r="K14" s="32">
        <v>76.758433924829703</v>
      </c>
      <c r="L14" s="32">
        <v>76.194639604877381</v>
      </c>
      <c r="M14" s="32">
        <v>99.21456908329543</v>
      </c>
      <c r="N14" s="48">
        <v>81.868609728728714</v>
      </c>
    </row>
    <row r="15" spans="2:16" ht="18" x14ac:dyDescent="0.3">
      <c r="B15" s="26" t="s">
        <v>25</v>
      </c>
      <c r="C15" s="11">
        <v>2.7132395801077425</v>
      </c>
      <c r="D15" s="32">
        <v>2.6240316327172333</v>
      </c>
      <c r="E15" s="32">
        <v>2.6161005443812781</v>
      </c>
      <c r="F15" s="32">
        <v>2.5928400807285223</v>
      </c>
      <c r="G15" s="32">
        <v>2.5932757733953027</v>
      </c>
      <c r="H15" s="32">
        <v>2.6549254971708316</v>
      </c>
      <c r="I15" s="32">
        <v>2.42273395392577</v>
      </c>
      <c r="J15" s="32">
        <v>2.4780986595990449</v>
      </c>
      <c r="K15" s="32">
        <v>2.1575267046331965</v>
      </c>
      <c r="L15" s="32">
        <v>2.2582540166283125</v>
      </c>
      <c r="M15" s="32">
        <v>2.6575587908482294</v>
      </c>
      <c r="N15" s="48">
        <f t="shared" ref="N15" si="0">N14/N13</f>
        <v>2.2926201077307176</v>
      </c>
      <c r="P15" s="5"/>
    </row>
    <row r="16" spans="2:16" ht="18" x14ac:dyDescent="0.3">
      <c r="B16" s="26" t="s">
        <v>26</v>
      </c>
      <c r="C16" s="12">
        <v>0.85778413018433175</v>
      </c>
      <c r="D16" s="33">
        <v>0.81905900482968985</v>
      </c>
      <c r="E16" s="33">
        <v>0.84817365781374743</v>
      </c>
      <c r="F16" s="33">
        <v>0.85479470946211189</v>
      </c>
      <c r="G16" s="33">
        <v>0.84105470095281831</v>
      </c>
      <c r="H16" s="33">
        <v>0.82830892857142846</v>
      </c>
      <c r="I16" s="33">
        <v>0.8469878174330816</v>
      </c>
      <c r="J16" s="33">
        <v>0.84772687409441028</v>
      </c>
      <c r="K16" s="42">
        <v>0.88712480299448415</v>
      </c>
      <c r="L16" s="33">
        <v>0.88940011820330944</v>
      </c>
      <c r="M16" s="33">
        <v>0.84980378250591015</v>
      </c>
      <c r="N16" s="49">
        <v>0.87823786997986286</v>
      </c>
    </row>
    <row r="17" spans="2:15" ht="18.75" thickBot="1" x14ac:dyDescent="0.35">
      <c r="B17" s="28" t="s">
        <v>27</v>
      </c>
      <c r="C17" s="31">
        <v>0.14221586981566825</v>
      </c>
      <c r="D17" s="35">
        <f t="shared" ref="D17:N17" si="1">1-D16</f>
        <v>0.18094099517031015</v>
      </c>
      <c r="E17" s="35">
        <f t="shared" si="1"/>
        <v>0.15182634218625257</v>
      </c>
      <c r="F17" s="35">
        <f t="shared" si="1"/>
        <v>0.14520529053788811</v>
      </c>
      <c r="G17" s="35">
        <f t="shared" si="1"/>
        <v>0.15894529904718169</v>
      </c>
      <c r="H17" s="35">
        <f t="shared" si="1"/>
        <v>0.17169107142857154</v>
      </c>
      <c r="I17" s="35">
        <f t="shared" si="1"/>
        <v>0.1530121825669184</v>
      </c>
      <c r="J17" s="35">
        <f t="shared" si="1"/>
        <v>0.15227312590558972</v>
      </c>
      <c r="K17" s="35">
        <f t="shared" si="1"/>
        <v>0.11287519700551585</v>
      </c>
      <c r="L17" s="35">
        <f t="shared" si="1"/>
        <v>0.11059988179669056</v>
      </c>
      <c r="M17" s="35">
        <f t="shared" si="1"/>
        <v>0.15019621749408985</v>
      </c>
      <c r="N17" s="50">
        <f t="shared" si="1"/>
        <v>0.12176213002013714</v>
      </c>
    </row>
    <row r="18" spans="2:15" s="6" customFormat="1" x14ac:dyDescent="0.25">
      <c r="B18" s="21"/>
      <c r="C18" s="15"/>
      <c r="D18" s="15"/>
      <c r="E18" s="16"/>
      <c r="F18" s="15"/>
      <c r="G18" s="17"/>
      <c r="H18" s="17"/>
      <c r="I18" s="17"/>
      <c r="J18" s="15"/>
      <c r="K18" s="18"/>
      <c r="L18" s="15"/>
      <c r="M18" s="18"/>
      <c r="N18" s="22"/>
    </row>
    <row r="19" spans="2:15" s="6" customFormat="1" x14ac:dyDescent="0.25">
      <c r="B19" s="21"/>
      <c r="C19" s="15"/>
      <c r="D19" s="15"/>
      <c r="E19" s="16"/>
      <c r="F19" s="15"/>
      <c r="G19" s="17"/>
      <c r="H19" s="17"/>
      <c r="I19" s="17"/>
      <c r="J19" s="15"/>
      <c r="K19" s="18"/>
      <c r="L19" s="15"/>
      <c r="M19" s="18"/>
      <c r="N19" s="22"/>
    </row>
    <row r="20" spans="2:15" ht="20.25" x14ac:dyDescent="0.25">
      <c r="B20" s="64" t="s">
        <v>22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14"/>
    </row>
    <row r="21" spans="2:15" ht="18" x14ac:dyDescent="0.25">
      <c r="B21" s="67" t="s">
        <v>14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2:15" ht="18" x14ac:dyDescent="0.25">
      <c r="B22" s="61" t="s">
        <v>28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</row>
    <row r="23" spans="2:15" ht="15.75" thickBot="1" x14ac:dyDescent="0.3">
      <c r="B23" s="1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0"/>
    </row>
    <row r="24" spans="2:15" x14ac:dyDescent="0.25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2" t="s">
        <v>9</v>
      </c>
      <c r="K24" s="2" t="s">
        <v>10</v>
      </c>
      <c r="L24" s="2" t="s">
        <v>11</v>
      </c>
      <c r="M24" s="2" t="s">
        <v>12</v>
      </c>
      <c r="N24" s="4" t="s">
        <v>13</v>
      </c>
    </row>
    <row r="25" spans="2:15" ht="18" x14ac:dyDescent="0.3">
      <c r="B25" s="26" t="s">
        <v>23</v>
      </c>
      <c r="C25" s="11">
        <v>20.69</v>
      </c>
      <c r="D25" s="11">
        <v>20.63</v>
      </c>
      <c r="E25" s="36">
        <v>16.260000000000002</v>
      </c>
      <c r="F25" s="11">
        <v>17.2</v>
      </c>
      <c r="G25" s="11">
        <v>26.27</v>
      </c>
      <c r="H25" s="11">
        <v>25.38</v>
      </c>
      <c r="I25" s="11">
        <v>27.33</v>
      </c>
      <c r="J25" s="32">
        <v>27.5</v>
      </c>
      <c r="K25" s="32">
        <v>29.94</v>
      </c>
      <c r="L25" s="32">
        <v>23.56</v>
      </c>
      <c r="M25" s="44">
        <v>24.2</v>
      </c>
      <c r="N25" s="48">
        <v>23.01</v>
      </c>
    </row>
    <row r="26" spans="2:15" ht="18" x14ac:dyDescent="0.3">
      <c r="B26" s="26" t="s">
        <v>24</v>
      </c>
      <c r="C26" s="11">
        <v>58.16</v>
      </c>
      <c r="D26" s="11">
        <v>38.26</v>
      </c>
      <c r="E26" s="36">
        <v>46.13</v>
      </c>
      <c r="F26" s="11">
        <v>45.41</v>
      </c>
      <c r="G26" s="11">
        <v>59.91</v>
      </c>
      <c r="H26" s="11">
        <v>60</v>
      </c>
      <c r="I26" s="11">
        <v>65.05</v>
      </c>
      <c r="J26" s="32">
        <v>65.61</v>
      </c>
      <c r="K26" s="32">
        <v>62.76</v>
      </c>
      <c r="L26" s="32">
        <v>57.53</v>
      </c>
      <c r="M26" s="44">
        <v>56.28</v>
      </c>
      <c r="N26" s="48">
        <v>48.24</v>
      </c>
    </row>
    <row r="27" spans="2:15" ht="18" x14ac:dyDescent="0.3">
      <c r="B27" s="26" t="s">
        <v>25</v>
      </c>
      <c r="C27" s="11">
        <v>2.811019816336394</v>
      </c>
      <c r="D27" s="11">
        <f>IF(D26="","",D26/D25)</f>
        <v>1.8545807077072225</v>
      </c>
      <c r="E27" s="36">
        <v>2.8370233702337022</v>
      </c>
      <c r="F27" s="11">
        <f t="shared" ref="F27:L27" si="2">IF(F26="","",F26/F25)</f>
        <v>2.6401162790697672</v>
      </c>
      <c r="G27" s="11">
        <f t="shared" si="2"/>
        <v>2.2805481537875902</v>
      </c>
      <c r="H27" s="11">
        <f t="shared" si="2"/>
        <v>2.3640661938534282</v>
      </c>
      <c r="I27" s="11">
        <f t="shared" si="2"/>
        <v>2.380168313208928</v>
      </c>
      <c r="J27" s="11">
        <f t="shared" si="2"/>
        <v>2.3858181818181818</v>
      </c>
      <c r="K27" s="11">
        <f t="shared" si="2"/>
        <v>2.0961923847695387</v>
      </c>
      <c r="L27" s="11">
        <f t="shared" si="2"/>
        <v>2.4418505942275046</v>
      </c>
      <c r="M27" s="45">
        <v>2.3256198347107437</v>
      </c>
      <c r="N27" s="23">
        <f t="shared" ref="N27" si="3">IF(N26="","",N26/N25)</f>
        <v>2.0964797913950455</v>
      </c>
    </row>
    <row r="28" spans="2:15" ht="18" x14ac:dyDescent="0.3">
      <c r="B28" s="26" t="s">
        <v>26</v>
      </c>
      <c r="C28" s="12">
        <v>0.92032876712328771</v>
      </c>
      <c r="D28" s="12">
        <f t="shared" ref="D28" si="4">IF(D26="","",1-D29)</f>
        <v>0.94758904109589037</v>
      </c>
      <c r="E28" s="37">
        <v>0.93680821917808221</v>
      </c>
      <c r="F28" s="12">
        <f t="shared" ref="F28:L28" si="5">IF(F26="","",1-F29)</f>
        <v>0.93779452054794521</v>
      </c>
      <c r="G28" s="12">
        <f t="shared" si="5"/>
        <v>0.91793150684931502</v>
      </c>
      <c r="H28" s="12">
        <f t="shared" si="5"/>
        <v>0.9178082191780822</v>
      </c>
      <c r="I28" s="12">
        <f t="shared" si="5"/>
        <v>0.91089041095890411</v>
      </c>
      <c r="J28" s="12">
        <f t="shared" si="5"/>
        <v>0.91012328767123285</v>
      </c>
      <c r="K28" s="12">
        <f t="shared" si="5"/>
        <v>0.91402739726027393</v>
      </c>
      <c r="L28" s="12">
        <f t="shared" si="5"/>
        <v>0.92119178082191777</v>
      </c>
      <c r="M28" s="46">
        <v>0.92290410958904112</v>
      </c>
      <c r="N28" s="24">
        <f t="shared" ref="N28" si="6">IF(N26="","",1-N29)</f>
        <v>0.93391780821917814</v>
      </c>
    </row>
    <row r="29" spans="2:15" ht="18.75" thickBot="1" x14ac:dyDescent="0.35">
      <c r="B29" s="27" t="s">
        <v>27</v>
      </c>
      <c r="C29" s="13">
        <v>7.9671232876712322E-2</v>
      </c>
      <c r="D29" s="13">
        <f t="shared" ref="D29" si="7">IF(D26="","",(D26/730))</f>
        <v>5.2410958904109586E-2</v>
      </c>
      <c r="E29" s="38">
        <v>6.3191780821917815E-2</v>
      </c>
      <c r="F29" s="13">
        <f t="shared" ref="F29:L29" si="8">IF(F26="","",(F26/730))</f>
        <v>6.220547945205479E-2</v>
      </c>
      <c r="G29" s="13">
        <f t="shared" si="8"/>
        <v>8.2068493150684929E-2</v>
      </c>
      <c r="H29" s="13">
        <f t="shared" si="8"/>
        <v>8.2191780821917804E-2</v>
      </c>
      <c r="I29" s="13">
        <f t="shared" si="8"/>
        <v>8.910958904109588E-2</v>
      </c>
      <c r="J29" s="13">
        <f t="shared" si="8"/>
        <v>8.9876712328767122E-2</v>
      </c>
      <c r="K29" s="13">
        <f t="shared" si="8"/>
        <v>8.5972602739726026E-2</v>
      </c>
      <c r="L29" s="13">
        <f t="shared" si="8"/>
        <v>7.8808219178082187E-2</v>
      </c>
      <c r="M29" s="47">
        <v>7.7095890410958906E-2</v>
      </c>
      <c r="N29" s="25">
        <f t="shared" ref="N29" si="9">IF(N26="","",(N26/730))</f>
        <v>6.6082191780821919E-2</v>
      </c>
    </row>
    <row r="30" spans="2:15" x14ac:dyDescent="0.25">
      <c r="B30" s="19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20"/>
    </row>
    <row r="31" spans="2:15" x14ac:dyDescent="0.25">
      <c r="B31" s="19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20"/>
    </row>
    <row r="32" spans="2:15" ht="20.25" x14ac:dyDescent="0.25">
      <c r="B32" s="64" t="s">
        <v>22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14"/>
    </row>
    <row r="33" spans="2:14" ht="18" x14ac:dyDescent="0.25">
      <c r="B33" s="67" t="s">
        <v>15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9"/>
    </row>
    <row r="34" spans="2:14" ht="18" x14ac:dyDescent="0.25">
      <c r="B34" s="61" t="s">
        <v>28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3"/>
    </row>
    <row r="35" spans="2:14" ht="15.75" thickBot="1" x14ac:dyDescent="0.3">
      <c r="B35" s="1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0"/>
    </row>
    <row r="36" spans="2:14" x14ac:dyDescent="0.25">
      <c r="B36" s="1" t="s">
        <v>1</v>
      </c>
      <c r="C36" s="2" t="s">
        <v>2</v>
      </c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8</v>
      </c>
      <c r="J36" s="2" t="s">
        <v>9</v>
      </c>
      <c r="K36" s="3" t="s">
        <v>10</v>
      </c>
      <c r="L36" s="2" t="s">
        <v>11</v>
      </c>
      <c r="M36" s="2" t="s">
        <v>12</v>
      </c>
      <c r="N36" s="4" t="s">
        <v>13</v>
      </c>
    </row>
    <row r="37" spans="2:14" ht="18" x14ac:dyDescent="0.3">
      <c r="B37" s="26" t="s">
        <v>23</v>
      </c>
      <c r="C37" s="11">
        <v>19.559999999999999</v>
      </c>
      <c r="D37" s="32">
        <v>20.25</v>
      </c>
      <c r="E37" s="32">
        <v>24.52</v>
      </c>
      <c r="F37" s="32">
        <v>22.11</v>
      </c>
      <c r="G37" s="32">
        <v>26.2</v>
      </c>
      <c r="H37" s="39">
        <v>26.65</v>
      </c>
      <c r="I37" s="39">
        <v>26.92</v>
      </c>
      <c r="J37" s="32">
        <v>25.59</v>
      </c>
      <c r="K37" s="32">
        <v>30.28</v>
      </c>
      <c r="L37" s="32">
        <v>19.629774759346713</v>
      </c>
      <c r="M37" s="32">
        <v>19.23270603882639</v>
      </c>
      <c r="N37" s="32">
        <v>19.165443536165732</v>
      </c>
    </row>
    <row r="38" spans="2:14" ht="18" x14ac:dyDescent="0.3">
      <c r="B38" s="26" t="s">
        <v>24</v>
      </c>
      <c r="C38" s="11">
        <v>56.78</v>
      </c>
      <c r="D38" s="32">
        <v>57.97</v>
      </c>
      <c r="E38" s="32">
        <v>65.349999999999994</v>
      </c>
      <c r="F38" s="32">
        <v>62.86</v>
      </c>
      <c r="G38" s="32">
        <v>72.89</v>
      </c>
      <c r="H38" s="39">
        <v>73.39</v>
      </c>
      <c r="I38" s="39">
        <v>68.69</v>
      </c>
      <c r="J38" s="32">
        <v>66.16</v>
      </c>
      <c r="K38" s="32">
        <v>75.010000000000005</v>
      </c>
      <c r="L38" s="32">
        <v>55.357394699168367</v>
      </c>
      <c r="M38" s="32">
        <v>58.63003193478918</v>
      </c>
      <c r="N38" s="32">
        <v>50.547691577968401</v>
      </c>
    </row>
    <row r="39" spans="2:14" ht="18" x14ac:dyDescent="0.3">
      <c r="B39" s="26" t="s">
        <v>25</v>
      </c>
      <c r="C39" s="11">
        <v>2.9028629856850716</v>
      </c>
      <c r="D39" s="32">
        <v>2.862716049382716</v>
      </c>
      <c r="E39" s="32">
        <f>+E38/E37</f>
        <v>2.6651712887438825</v>
      </c>
      <c r="F39" s="32">
        <f>+F38/F37</f>
        <v>2.8430574400723656</v>
      </c>
      <c r="G39" s="32">
        <v>2.7820610687022902</v>
      </c>
      <c r="H39" s="39">
        <v>2.7538461538461538</v>
      </c>
      <c r="I39" s="39">
        <v>2.5516344725111439</v>
      </c>
      <c r="J39" s="32">
        <v>2.5853849159828055</v>
      </c>
      <c r="K39" s="32">
        <v>2.4772126816380449</v>
      </c>
      <c r="L39" s="32">
        <v>2.8200728422933103</v>
      </c>
      <c r="M39" s="32">
        <v>3.0484546384907403</v>
      </c>
      <c r="N39" s="32">
        <v>2.6374391744487147</v>
      </c>
    </row>
    <row r="40" spans="2:14" ht="18" x14ac:dyDescent="0.3">
      <c r="B40" s="26" t="s">
        <v>26</v>
      </c>
      <c r="C40" s="12">
        <v>0.92221917808219178</v>
      </c>
      <c r="D40" s="33">
        <v>0.92058904109589046</v>
      </c>
      <c r="E40" s="33">
        <f>1-E38/730</f>
        <v>0.91047945205479452</v>
      </c>
      <c r="F40" s="33">
        <f>1-F38/730</f>
        <v>0.91389041095890411</v>
      </c>
      <c r="G40" s="33">
        <v>0.90015068493150685</v>
      </c>
      <c r="H40" s="40">
        <v>0.89946575342465751</v>
      </c>
      <c r="I40" s="40">
        <v>0.90590410958904111</v>
      </c>
      <c r="J40" s="33">
        <v>0.9093698630136986</v>
      </c>
      <c r="K40" s="33">
        <v>0.89724657534246577</v>
      </c>
      <c r="L40" s="33">
        <v>0.92416795246689265</v>
      </c>
      <c r="M40" s="33">
        <v>0.91968488776056279</v>
      </c>
      <c r="N40" s="33">
        <v>0.93075658687949536</v>
      </c>
    </row>
    <row r="41" spans="2:14" ht="18.75" thickBot="1" x14ac:dyDescent="0.35">
      <c r="B41" s="27" t="s">
        <v>27</v>
      </c>
      <c r="C41" s="13">
        <v>7.7780821917808218E-2</v>
      </c>
      <c r="D41" s="34">
        <v>7.9410958904109541E-2</v>
      </c>
      <c r="E41" s="35">
        <f>1-E40</f>
        <v>8.9520547945205475E-2</v>
      </c>
      <c r="F41" s="35">
        <f>1-F40</f>
        <v>8.6109589041095891E-2</v>
      </c>
      <c r="G41" s="35">
        <v>9.984931506849315E-2</v>
      </c>
      <c r="H41" s="41">
        <v>0.10053424657534249</v>
      </c>
      <c r="I41" s="41">
        <v>9.4095890410958893E-2</v>
      </c>
      <c r="J41" s="34">
        <v>9.0630136986301402E-2</v>
      </c>
      <c r="K41" s="34">
        <v>0.10275342465753423</v>
      </c>
      <c r="L41" s="43">
        <v>7.583204753310735E-2</v>
      </c>
      <c r="M41" s="43">
        <v>8.0315112239437214E-2</v>
      </c>
      <c r="N41" s="43">
        <v>6.9243413120504638E-2</v>
      </c>
    </row>
    <row r="44" spans="2:14" x14ac:dyDescent="0.25">
      <c r="B44" s="8" t="s">
        <v>16</v>
      </c>
      <c r="C44" s="9"/>
      <c r="D44" s="9"/>
      <c r="E44" s="10"/>
      <c r="F44" s="9"/>
      <c r="G44" s="9"/>
      <c r="H44" s="9"/>
      <c r="I44" s="6"/>
    </row>
    <row r="45" spans="2:14" x14ac:dyDescent="0.25">
      <c r="B45" s="8" t="s">
        <v>17</v>
      </c>
      <c r="C45" s="9"/>
      <c r="D45" s="9"/>
      <c r="E45" s="10"/>
      <c r="F45" s="9"/>
      <c r="G45" s="9"/>
      <c r="H45" s="9"/>
      <c r="I45" s="6"/>
    </row>
    <row r="46" spans="2:14" ht="17.25" x14ac:dyDescent="0.25">
      <c r="B46" s="8" t="s">
        <v>18</v>
      </c>
      <c r="C46" s="9"/>
      <c r="D46" s="9"/>
      <c r="E46" s="10"/>
      <c r="F46" s="9"/>
      <c r="G46" s="9"/>
      <c r="H46" s="9"/>
      <c r="I46" s="6"/>
    </row>
    <row r="47" spans="2:14" ht="17.25" x14ac:dyDescent="0.25">
      <c r="B47" s="8" t="s">
        <v>19</v>
      </c>
      <c r="C47" s="9"/>
      <c r="D47" s="9"/>
      <c r="E47" s="10"/>
      <c r="F47" s="9"/>
      <c r="G47" s="9"/>
      <c r="H47" s="9"/>
      <c r="I47" s="6"/>
    </row>
    <row r="48" spans="2:14" ht="17.25" x14ac:dyDescent="0.25">
      <c r="B48" s="8" t="s">
        <v>20</v>
      </c>
      <c r="C48" s="9"/>
      <c r="D48" s="9"/>
      <c r="E48" s="10"/>
      <c r="F48" s="9"/>
      <c r="G48" s="9"/>
      <c r="H48" s="9"/>
      <c r="I48" s="6"/>
    </row>
    <row r="49" spans="2:9" ht="17.25" x14ac:dyDescent="0.25">
      <c r="B49" s="8" t="s">
        <v>21</v>
      </c>
      <c r="C49" s="9"/>
      <c r="D49" s="9"/>
      <c r="E49" s="10"/>
      <c r="F49" s="9"/>
      <c r="G49" s="9"/>
      <c r="H49" s="9"/>
      <c r="I49" s="6"/>
    </row>
  </sheetData>
  <mergeCells count="10">
    <mergeCell ref="B22:N22"/>
    <mergeCell ref="B32:N32"/>
    <mergeCell ref="B33:N33"/>
    <mergeCell ref="B34:N34"/>
    <mergeCell ref="B2:N7"/>
    <mergeCell ref="B8:N8"/>
    <mergeCell ref="B9:N9"/>
    <mergeCell ref="B10:N10"/>
    <mergeCell ref="B20:N20"/>
    <mergeCell ref="B21:N21"/>
  </mergeCells>
  <pageMargins left="0.7" right="0.7" top="0.75" bottom="0.7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CALIDAD SERVICIO EDES 2021</vt:lpstr>
      <vt:lpstr>CALIDAD SERVICIO EDES 2020</vt:lpstr>
      <vt:lpstr>CALIDAD SERVICIO EDES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mtezanos</dc:creator>
  <cp:lastModifiedBy>Ramon Estrella De Los Santos</cp:lastModifiedBy>
  <cp:lastPrinted>2019-11-05T11:31:50Z</cp:lastPrinted>
  <dcterms:created xsi:type="dcterms:W3CDTF">2018-08-02T19:46:50Z</dcterms:created>
  <dcterms:modified xsi:type="dcterms:W3CDTF">2021-03-02T16:29:50Z</dcterms:modified>
</cp:coreProperties>
</file>