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aez\Documents\"/>
    </mc:Choice>
  </mc:AlternateContent>
  <bookViews>
    <workbookView xWindow="0" yWindow="0" windowWidth="24000" windowHeight="9510"/>
  </bookViews>
  <sheets>
    <sheet name="CurrentStockReport" sheetId="1" r:id="rId1"/>
  </sheets>
  <externalReferences>
    <externalReference r:id="rId2"/>
  </externalReferences>
  <definedNames>
    <definedName name="_xlnm.Print_Titles" localSheetId="0">CurrentStockReport!$1:$5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J49" i="1"/>
  <c r="H49" i="1"/>
  <c r="L49" i="1"/>
  <c r="M49" i="1"/>
  <c r="N49" i="1"/>
  <c r="L8" i="1"/>
  <c r="M8" i="1"/>
  <c r="J8" i="1"/>
  <c r="N8" i="1"/>
  <c r="L9" i="1"/>
  <c r="M9" i="1"/>
  <c r="J9" i="1"/>
  <c r="N9" i="1"/>
  <c r="L10" i="1"/>
  <c r="M10" i="1"/>
  <c r="J10" i="1"/>
  <c r="N10" i="1"/>
  <c r="L11" i="1"/>
  <c r="M11" i="1"/>
  <c r="J11" i="1"/>
  <c r="N11" i="1"/>
  <c r="L12" i="1"/>
  <c r="M12" i="1"/>
  <c r="J12" i="1"/>
  <c r="N12" i="1"/>
  <c r="L13" i="1"/>
  <c r="M13" i="1"/>
  <c r="J13" i="1"/>
  <c r="N13" i="1"/>
  <c r="L14" i="1"/>
  <c r="M14" i="1"/>
  <c r="J14" i="1"/>
  <c r="N14" i="1"/>
  <c r="L15" i="1"/>
  <c r="M15" i="1"/>
  <c r="J15" i="1"/>
  <c r="N15" i="1"/>
  <c r="L16" i="1"/>
  <c r="M16" i="1"/>
  <c r="J16" i="1"/>
  <c r="N16" i="1"/>
  <c r="L17" i="1"/>
  <c r="M17" i="1"/>
  <c r="J17" i="1"/>
  <c r="N17" i="1"/>
  <c r="L18" i="1"/>
  <c r="M18" i="1"/>
  <c r="J18" i="1"/>
  <c r="N18" i="1"/>
  <c r="L19" i="1"/>
  <c r="M19" i="1"/>
  <c r="J19" i="1"/>
  <c r="N19" i="1"/>
  <c r="L20" i="1"/>
  <c r="M20" i="1"/>
  <c r="J20" i="1"/>
  <c r="N20" i="1"/>
  <c r="L21" i="1"/>
  <c r="M21" i="1"/>
  <c r="J21" i="1"/>
  <c r="N21" i="1"/>
  <c r="L22" i="1"/>
  <c r="M22" i="1"/>
  <c r="J22" i="1"/>
  <c r="N22" i="1"/>
  <c r="L23" i="1"/>
  <c r="M23" i="1"/>
  <c r="J23" i="1"/>
  <c r="N23" i="1"/>
  <c r="L24" i="1"/>
  <c r="M24" i="1"/>
  <c r="J24" i="1"/>
  <c r="N24" i="1"/>
  <c r="L25" i="1"/>
  <c r="M25" i="1"/>
  <c r="J25" i="1"/>
  <c r="N25" i="1"/>
  <c r="L26" i="1"/>
  <c r="M26" i="1"/>
  <c r="J26" i="1"/>
  <c r="N26" i="1"/>
  <c r="L27" i="1"/>
  <c r="M27" i="1"/>
  <c r="J27" i="1"/>
  <c r="N27" i="1"/>
  <c r="L28" i="1"/>
  <c r="M28" i="1"/>
  <c r="J28" i="1"/>
  <c r="N28" i="1"/>
  <c r="L29" i="1"/>
  <c r="M29" i="1"/>
  <c r="J29" i="1"/>
  <c r="N29" i="1"/>
  <c r="L30" i="1"/>
  <c r="M30" i="1"/>
  <c r="J30" i="1"/>
  <c r="N30" i="1"/>
  <c r="L31" i="1"/>
  <c r="M31" i="1"/>
  <c r="J31" i="1"/>
  <c r="N31" i="1"/>
  <c r="L32" i="1"/>
  <c r="M32" i="1"/>
  <c r="J32" i="1"/>
  <c r="N32" i="1"/>
  <c r="L33" i="1"/>
  <c r="M33" i="1"/>
  <c r="J33" i="1"/>
  <c r="N33" i="1"/>
  <c r="L34" i="1"/>
  <c r="M34" i="1"/>
  <c r="J34" i="1"/>
  <c r="N34" i="1"/>
  <c r="L35" i="1"/>
  <c r="M35" i="1"/>
  <c r="J35" i="1"/>
  <c r="N35" i="1"/>
  <c r="L36" i="1"/>
  <c r="M36" i="1"/>
  <c r="J36" i="1"/>
  <c r="N36" i="1"/>
  <c r="L37" i="1"/>
  <c r="M37" i="1"/>
  <c r="J37" i="1"/>
  <c r="N37" i="1"/>
  <c r="L38" i="1"/>
  <c r="M38" i="1"/>
  <c r="J38" i="1"/>
  <c r="N38" i="1"/>
  <c r="L39" i="1"/>
  <c r="M39" i="1"/>
  <c r="J39" i="1"/>
  <c r="N39" i="1"/>
  <c r="L40" i="1"/>
  <c r="M40" i="1"/>
  <c r="J40" i="1"/>
  <c r="N40" i="1"/>
  <c r="L41" i="1"/>
  <c r="M41" i="1"/>
  <c r="J41" i="1"/>
  <c r="N41" i="1"/>
  <c r="L42" i="1"/>
  <c r="M42" i="1"/>
  <c r="J42" i="1"/>
  <c r="N42" i="1"/>
  <c r="L43" i="1"/>
  <c r="M43" i="1"/>
  <c r="J43" i="1"/>
  <c r="N43" i="1"/>
  <c r="L44" i="1"/>
  <c r="M44" i="1"/>
  <c r="J44" i="1"/>
  <c r="N44" i="1"/>
  <c r="L45" i="1"/>
  <c r="M45" i="1"/>
  <c r="J45" i="1"/>
  <c r="N45" i="1"/>
  <c r="L46" i="1"/>
  <c r="M46" i="1"/>
  <c r="J46" i="1"/>
  <c r="N46" i="1"/>
  <c r="L47" i="1"/>
  <c r="M47" i="1"/>
  <c r="J47" i="1"/>
  <c r="N47" i="1"/>
  <c r="L48" i="1"/>
  <c r="M48" i="1"/>
  <c r="J48" i="1"/>
  <c r="N48" i="1"/>
  <c r="L50" i="1"/>
  <c r="M50" i="1"/>
  <c r="J50" i="1"/>
  <c r="N50" i="1"/>
  <c r="L51" i="1"/>
  <c r="M51" i="1"/>
  <c r="J51" i="1"/>
  <c r="N51" i="1"/>
  <c r="L52" i="1"/>
  <c r="M52" i="1"/>
  <c r="J52" i="1"/>
  <c r="N52" i="1"/>
  <c r="L53" i="1"/>
  <c r="M53" i="1"/>
  <c r="J53" i="1"/>
  <c r="N53" i="1"/>
  <c r="L54" i="1"/>
  <c r="M54" i="1"/>
  <c r="J54" i="1"/>
  <c r="N54" i="1"/>
  <c r="L55" i="1"/>
  <c r="M55" i="1"/>
  <c r="J55" i="1"/>
  <c r="N55" i="1"/>
  <c r="L56" i="1"/>
  <c r="M56" i="1"/>
  <c r="J56" i="1"/>
  <c r="N56" i="1"/>
  <c r="L57" i="1"/>
  <c r="M57" i="1"/>
  <c r="J57" i="1"/>
  <c r="N57" i="1"/>
  <c r="L58" i="1"/>
  <c r="M58" i="1"/>
  <c r="J58" i="1"/>
  <c r="N58" i="1"/>
  <c r="L59" i="1"/>
  <c r="M59" i="1"/>
  <c r="J59" i="1"/>
  <c r="N59" i="1"/>
  <c r="L60" i="1"/>
  <c r="M60" i="1"/>
  <c r="J60" i="1"/>
  <c r="N60" i="1"/>
  <c r="L61" i="1"/>
  <c r="M61" i="1"/>
  <c r="J61" i="1"/>
  <c r="N61" i="1"/>
  <c r="L62" i="1"/>
  <c r="M62" i="1"/>
  <c r="J62" i="1"/>
  <c r="N62" i="1"/>
  <c r="L63" i="1"/>
  <c r="M63" i="1"/>
  <c r="J63" i="1"/>
  <c r="N63" i="1"/>
  <c r="L64" i="1"/>
  <c r="M64" i="1"/>
  <c r="J64" i="1"/>
  <c r="N64" i="1"/>
  <c r="L65" i="1"/>
  <c r="M65" i="1"/>
  <c r="J65" i="1"/>
  <c r="N65" i="1"/>
  <c r="L66" i="1"/>
  <c r="M66" i="1"/>
  <c r="J66" i="1"/>
  <c r="N66" i="1"/>
  <c r="L67" i="1"/>
  <c r="M67" i="1"/>
  <c r="J67" i="1"/>
  <c r="N67" i="1"/>
  <c r="L68" i="1"/>
  <c r="M68" i="1"/>
  <c r="J68" i="1"/>
  <c r="N68" i="1"/>
  <c r="L69" i="1"/>
  <c r="M69" i="1"/>
  <c r="J69" i="1"/>
  <c r="N69" i="1"/>
  <c r="L70" i="1"/>
  <c r="M70" i="1"/>
  <c r="J70" i="1"/>
  <c r="N70" i="1"/>
  <c r="L71" i="1"/>
  <c r="M71" i="1"/>
  <c r="J71" i="1"/>
  <c r="N71" i="1"/>
  <c r="L72" i="1"/>
  <c r="M72" i="1"/>
  <c r="J72" i="1"/>
  <c r="N72" i="1"/>
  <c r="L73" i="1"/>
  <c r="M73" i="1"/>
  <c r="J73" i="1"/>
  <c r="N73" i="1"/>
  <c r="L74" i="1"/>
  <c r="M74" i="1"/>
  <c r="J74" i="1"/>
  <c r="N74" i="1"/>
  <c r="L75" i="1"/>
  <c r="M75" i="1"/>
  <c r="J75" i="1"/>
  <c r="N75" i="1"/>
  <c r="L76" i="1"/>
  <c r="M76" i="1"/>
  <c r="J76" i="1"/>
  <c r="N76" i="1"/>
  <c r="L77" i="1"/>
  <c r="M77" i="1"/>
  <c r="J77" i="1"/>
  <c r="N77" i="1"/>
  <c r="L78" i="1"/>
  <c r="M78" i="1"/>
  <c r="J78" i="1"/>
  <c r="N78" i="1"/>
  <c r="L79" i="1"/>
  <c r="M79" i="1"/>
  <c r="J79" i="1"/>
  <c r="N79" i="1"/>
  <c r="L80" i="1"/>
  <c r="M80" i="1"/>
  <c r="J80" i="1"/>
  <c r="N80" i="1"/>
  <c r="L81" i="1"/>
  <c r="M81" i="1"/>
  <c r="J81" i="1"/>
  <c r="N81" i="1"/>
  <c r="L82" i="1"/>
  <c r="M82" i="1"/>
  <c r="J82" i="1"/>
  <c r="N82" i="1"/>
  <c r="L83" i="1"/>
  <c r="M83" i="1"/>
  <c r="J83" i="1"/>
  <c r="N83" i="1"/>
  <c r="L84" i="1"/>
  <c r="M84" i="1"/>
  <c r="J84" i="1"/>
  <c r="N84" i="1"/>
  <c r="L85" i="1"/>
  <c r="M85" i="1"/>
  <c r="J85" i="1"/>
  <c r="N85" i="1"/>
  <c r="L86" i="1"/>
  <c r="M86" i="1"/>
  <c r="J86" i="1"/>
  <c r="N86" i="1"/>
  <c r="L87" i="1"/>
  <c r="M87" i="1"/>
  <c r="J87" i="1"/>
  <c r="N87" i="1"/>
  <c r="L88" i="1"/>
  <c r="M88" i="1"/>
  <c r="J88" i="1"/>
  <c r="N88" i="1"/>
  <c r="L89" i="1"/>
  <c r="M89" i="1"/>
  <c r="J89" i="1"/>
  <c r="N89" i="1"/>
  <c r="L90" i="1"/>
  <c r="M90" i="1"/>
  <c r="J90" i="1"/>
  <c r="N90" i="1"/>
  <c r="L91" i="1"/>
  <c r="M91" i="1"/>
  <c r="J91" i="1"/>
  <c r="N91" i="1"/>
  <c r="N92" i="1"/>
  <c r="M92" i="1"/>
  <c r="L92" i="1"/>
  <c r="J92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</calcChain>
</file>

<file path=xl/sharedStrings.xml><?xml version="1.0" encoding="utf-8"?>
<sst xmlns="http://schemas.openxmlformats.org/spreadsheetml/2006/main" count="265" uniqueCount="191">
  <si>
    <t>"Año Del Desarrollo Agroforestal"</t>
  </si>
  <si>
    <t>Relación de Inventario al 30/04/2018</t>
  </si>
  <si>
    <t>FECHA REGISTRO</t>
  </si>
  <si>
    <t>COD. ART.</t>
  </si>
  <si>
    <t>GRUPO
ARTICULO</t>
  </si>
  <si>
    <t>DESCRIPCION PRODUCTO</t>
  </si>
  <si>
    <t>FECHA ADQ.</t>
  </si>
  <si>
    <t>SALIDAS</t>
  </si>
  <si>
    <t>INVENTARIO MARZO</t>
  </si>
  <si>
    <t>EXISTENCIA</t>
  </si>
  <si>
    <t>PRECIO P/UNIDAD</t>
  </si>
  <si>
    <t>ITBIS P/UNIDAD</t>
  </si>
  <si>
    <t>VALOR
ITBIS INCLUIDO</t>
  </si>
  <si>
    <t>12131706</t>
  </si>
  <si>
    <t>Aditivos</t>
  </si>
  <si>
    <t>FOSFORO</t>
  </si>
  <si>
    <t>Suministros de limpieza</t>
  </si>
  <si>
    <t>12352211</t>
  </si>
  <si>
    <t>Compuesto y mezclas</t>
  </si>
  <si>
    <t>Crema para cafe</t>
  </si>
  <si>
    <t>12352401</t>
  </si>
  <si>
    <t>TE FRÍO 50.0 ONZAS</t>
  </si>
  <si>
    <t>12352403</t>
  </si>
  <si>
    <t>TE FRÍO 25.5 ONZAS</t>
  </si>
  <si>
    <t>14111506</t>
  </si>
  <si>
    <t>Materiales de papel</t>
  </si>
  <si>
    <t>PAPEL BOND 20 8 1/2 X 11</t>
  </si>
  <si>
    <t>14111509</t>
  </si>
  <si>
    <t>PAPEL BOND 20 8 1/2 X 11 TIMBRADO</t>
  </si>
  <si>
    <t>14111514</t>
  </si>
  <si>
    <t>LIBRETAS RAYADAS 8 1/2 X 11</t>
  </si>
  <si>
    <t>14111530</t>
  </si>
  <si>
    <t>POST IT AMARILLO 3 x 3</t>
  </si>
  <si>
    <t>14111538</t>
  </si>
  <si>
    <t>PAPEL BOND 8 1/2 X 14</t>
  </si>
  <si>
    <t>14111542</t>
  </si>
  <si>
    <t>PAPEL GRUESO DE HILO 8 1/2 X 11</t>
  </si>
  <si>
    <t>14111703</t>
  </si>
  <si>
    <t>TOALLAS P/ COCINA BAUNTY 2/1</t>
  </si>
  <si>
    <t>14111704</t>
  </si>
  <si>
    <t>SERVILLETAS DE MESA 500/1</t>
  </si>
  <si>
    <t>14111705</t>
  </si>
  <si>
    <t>PAPEL JUMBO DE BAÑOS</t>
  </si>
  <si>
    <t>14111707</t>
  </si>
  <si>
    <t>PAPEL TOALLA PARA SECAR LAS MANOS</t>
  </si>
  <si>
    <t>14111708</t>
  </si>
  <si>
    <t>PAPEL DE BAÑO</t>
  </si>
  <si>
    <t>14111709</t>
  </si>
  <si>
    <t>PAÑUELOS FACIALES HÚMEDOS (LYSOL WIPES)</t>
  </si>
  <si>
    <t>15121528</t>
  </si>
  <si>
    <t>Lubricantes, aceites, grasas y anticorrosivos</t>
  </si>
  <si>
    <t>ACEITE DE 2 TIEMPO</t>
  </si>
  <si>
    <t>31201500</t>
  </si>
  <si>
    <t>Suministros de oficina</t>
  </si>
  <si>
    <t>CINTA ADHESIVA 3/4</t>
  </si>
  <si>
    <t>41111604</t>
  </si>
  <si>
    <t>REGLAS PLASTICAS</t>
  </si>
  <si>
    <t>43201809</t>
  </si>
  <si>
    <t>CDS</t>
  </si>
  <si>
    <t>43201811</t>
  </si>
  <si>
    <t>DVD</t>
  </si>
  <si>
    <t>44101707</t>
  </si>
  <si>
    <t>GRAPADORAS</t>
  </si>
  <si>
    <t>44101730</t>
  </si>
  <si>
    <t>GRAPADORAS PAPER PRO 15 PAGS</t>
  </si>
  <si>
    <t>44101731</t>
  </si>
  <si>
    <t>GRAPADORAS PAPER PRO 25 PAGS</t>
  </si>
  <si>
    <t>44101732</t>
  </si>
  <si>
    <t>GRAPADORAS PAPER PRO 60 PAGS</t>
  </si>
  <si>
    <t>44101800</t>
  </si>
  <si>
    <t>CALCULADORA CASIO DE MANO</t>
  </si>
  <si>
    <t>44103124</t>
  </si>
  <si>
    <t>TONER MP4500 BLACK MAQ. RICOH</t>
  </si>
  <si>
    <t>44103139</t>
  </si>
  <si>
    <t>TONER  HP Q7553A</t>
  </si>
  <si>
    <t>44103160</t>
  </si>
  <si>
    <t>CARTUCHO HP PLOTER AZUL(CIAN) C4911A 69ML</t>
  </si>
  <si>
    <t>44103161</t>
  </si>
  <si>
    <t>CARTUCHO HP PLOTER ROSADO(MAGENTA) C4912A 69ML</t>
  </si>
  <si>
    <t>44103162</t>
  </si>
  <si>
    <t>CARTUCHO HP PLOTER AMARILLO C4913A 69ML</t>
  </si>
  <si>
    <t>44103163</t>
  </si>
  <si>
    <t>CARTUCHO HP PLOTER NEGRO CH565A 69ML</t>
  </si>
  <si>
    <t>44111503</t>
  </si>
  <si>
    <t>BANDEJA DE ESCRITORIO PLASTICAS</t>
  </si>
  <si>
    <t>44112001</t>
  </si>
  <si>
    <t>LIBRETAS RAYADAS 5 X 8</t>
  </si>
  <si>
    <t>44121503</t>
  </si>
  <si>
    <t>SOBRE MANILA 9 X 12</t>
  </si>
  <si>
    <t>44121513</t>
  </si>
  <si>
    <t>SOBRE MANILA 10 X 13</t>
  </si>
  <si>
    <t>44121514</t>
  </si>
  <si>
    <t>SOBRE MANILA 6 X 9</t>
  </si>
  <si>
    <t>44121516</t>
  </si>
  <si>
    <t>SOBRE MANILA 14 X 17</t>
  </si>
  <si>
    <t>44121517</t>
  </si>
  <si>
    <t>SOBRE  BLANCO NO. 10</t>
  </si>
  <si>
    <t>44121518</t>
  </si>
  <si>
    <t>SOBRE BLANCO TIMBRADO NO.10</t>
  </si>
  <si>
    <t>44121519</t>
  </si>
  <si>
    <t>SOBRE CREMA TIMBRADO NO. 10</t>
  </si>
  <si>
    <t>44121635</t>
  </si>
  <si>
    <t>DISPENSADOR PARA CINTA DE 3/4</t>
  </si>
  <si>
    <t>44121636</t>
  </si>
  <si>
    <t>SACAPUNTA METAL</t>
  </si>
  <si>
    <t>44121708</t>
  </si>
  <si>
    <t>MARCADORES PARA PIZARRA</t>
  </si>
  <si>
    <t>44121716</t>
  </si>
  <si>
    <t>RESALTADORES VARIOS</t>
  </si>
  <si>
    <t>44121719</t>
  </si>
  <si>
    <t>BOLIGRAFOS NEGROS</t>
  </si>
  <si>
    <t>44121720</t>
  </si>
  <si>
    <t>BOLIGRAFOS ROJOS</t>
  </si>
  <si>
    <t>44121721</t>
  </si>
  <si>
    <t>MARCADORE PERMANENTE AZUL</t>
  </si>
  <si>
    <t>44121723</t>
  </si>
  <si>
    <t>MARCADOR SHARPIE</t>
  </si>
  <si>
    <t>44121724</t>
  </si>
  <si>
    <t>RESALTADORES VERDES</t>
  </si>
  <si>
    <t>44121725</t>
  </si>
  <si>
    <t>MARCADORES PERMANENTES VARIOS</t>
  </si>
  <si>
    <t>44121726</t>
  </si>
  <si>
    <t>Marcador Permanente Verde</t>
  </si>
  <si>
    <t>44121802</t>
  </si>
  <si>
    <t>CORRECTORES LIQUIDOS</t>
  </si>
  <si>
    <t>44122016</t>
  </si>
  <si>
    <t>GANCHOS PARA FOLDER</t>
  </si>
  <si>
    <t>44122104</t>
  </si>
  <si>
    <t>CLIPS GRANDE</t>
  </si>
  <si>
    <t>44122122</t>
  </si>
  <si>
    <t>CLIPS PEQUEÑO</t>
  </si>
  <si>
    <t>Seguridad y protección personal</t>
  </si>
  <si>
    <t>47101605</t>
  </si>
  <si>
    <t>CLORO</t>
  </si>
  <si>
    <t>47121701</t>
  </si>
  <si>
    <t>FUNDAS DE 55 GLS CAJAS DE 8/1 ROLLOS</t>
  </si>
  <si>
    <t>47121702</t>
  </si>
  <si>
    <t>ZAFACONES</t>
  </si>
  <si>
    <t>47131602</t>
  </si>
  <si>
    <t>BRILLO NEGRO</t>
  </si>
  <si>
    <t>47131604</t>
  </si>
  <si>
    <t>ESCOBA</t>
  </si>
  <si>
    <t>47131611</t>
  </si>
  <si>
    <t>RECOGEDOR DE BASURA</t>
  </si>
  <si>
    <t>47131617</t>
  </si>
  <si>
    <t>PAÑO DE LIMPIEZA</t>
  </si>
  <si>
    <t>47131801</t>
  </si>
  <si>
    <t>LIMPIADOR DE PISOS D-ESCALIN</t>
  </si>
  <si>
    <t>47131807</t>
  </si>
  <si>
    <t>DETERGENTE EN POLVO</t>
  </si>
  <si>
    <t>47131821</t>
  </si>
  <si>
    <t>DESGRASANTE A B</t>
  </si>
  <si>
    <t>47131828</t>
  </si>
  <si>
    <t>SHAMPOO PARA AUTOS</t>
  </si>
  <si>
    <t>47131829</t>
  </si>
  <si>
    <t>LIMPIADOR PROFUNDO FAROLA</t>
  </si>
  <si>
    <t>47131835</t>
  </si>
  <si>
    <t>LIMPIADOR DE CRISTALES</t>
  </si>
  <si>
    <t>47131836</t>
  </si>
  <si>
    <t>MANITAS LIMPIAS EN</t>
  </si>
  <si>
    <t>47131837</t>
  </si>
  <si>
    <t>LAVAPLATOS LIQUIDO EN GL.</t>
  </si>
  <si>
    <t>47131838</t>
  </si>
  <si>
    <t>PASTILLA AMBIENTADOR P/BAÑO</t>
  </si>
  <si>
    <t>47131839</t>
  </si>
  <si>
    <t>PASTILLA URINAL INODORO</t>
  </si>
  <si>
    <t>50151500</t>
  </si>
  <si>
    <t>Aceites y grasas comestibles</t>
  </si>
  <si>
    <t>Aceite de Oliva (Aceite Verde)</t>
  </si>
  <si>
    <t>Chocolates, azucares, edulcorantes y productos de confiteria</t>
  </si>
  <si>
    <t>50171551</t>
  </si>
  <si>
    <t>SAL MOLIDA</t>
  </si>
  <si>
    <t>Utensilios de cocina domésticos</t>
  </si>
  <si>
    <t>52121602</t>
  </si>
  <si>
    <t>SERVILLETAS DE OCASION</t>
  </si>
  <si>
    <t>52151505</t>
  </si>
  <si>
    <t>REMOVEDOR PLASTICO P/ CAPUCHINO</t>
  </si>
  <si>
    <t>52151509</t>
  </si>
  <si>
    <t>Tapas para vasos no. 6</t>
  </si>
  <si>
    <t>52151514</t>
  </si>
  <si>
    <t>Vaso No. 06 Sin Asa</t>
  </si>
  <si>
    <t>52151515</t>
  </si>
  <si>
    <t>Vasos no. 4</t>
  </si>
  <si>
    <t>53131627</t>
  </si>
  <si>
    <t>LIMPIADOR DE MANOS (JABON)</t>
  </si>
  <si>
    <t>60101331</t>
  </si>
  <si>
    <t>PEGAMENTO UHU STICK</t>
  </si>
  <si>
    <t>60101332</t>
  </si>
  <si>
    <t>PEGAMENTO UHU GEL</t>
  </si>
  <si>
    <t>60121816</t>
  </si>
  <si>
    <t>TINTA TIPO GOTERO P/SELLO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</si>
</sst>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1C0A]dd/mm/yyyy"/>
    <numFmt numFmtId="165" formatCode="[$-10409]#,##0.00;\(#,##0.00\)"/>
    <numFmt numFmtId="166" formatCode="[$-10409]#,##0;\(#,##0\)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164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66" fontId="5" fillId="0" borderId="2" xfId="0" applyNumberFormat="1" applyFont="1" applyFill="1" applyBorder="1" applyAlignment="1">
      <alignment horizontal="right" vertical="center" wrapText="1" readingOrder="1"/>
    </xf>
    <xf numFmtId="165" fontId="6" fillId="0" borderId="7" xfId="0" applyNumberFormat="1" applyFont="1" applyFill="1" applyBorder="1"/>
    <xf numFmtId="166" fontId="6" fillId="0" borderId="7" xfId="0" applyNumberFormat="1" applyFont="1" applyFill="1" applyBorder="1"/>
    <xf numFmtId="4" fontId="6" fillId="0" borderId="7" xfId="0" applyNumberFormat="1" applyFont="1" applyFill="1" applyBorder="1"/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166" fontId="5" fillId="0" borderId="2" xfId="0" applyNumberFormat="1" applyFont="1" applyFill="1" applyBorder="1" applyAlignment="1">
      <alignment horizontal="right" vertical="center" wrapText="1" readingOrder="1"/>
    </xf>
    <xf numFmtId="166" fontId="5" fillId="0" borderId="3" xfId="0" applyNumberFormat="1" applyFont="1" applyFill="1" applyBorder="1" applyAlignment="1">
      <alignment horizontal="right" vertical="center" wrapText="1" readingOrder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6" fontId="6" fillId="0" borderId="4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190498</xdr:colOff>
      <xdr:row>0</xdr:row>
      <xdr:rowOff>114299</xdr:rowOff>
    </xdr:from>
    <xdr:to>
      <xdr:col>9</xdr:col>
      <xdr:colOff>314324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DC69C0-ECA2-4C5A-952D-48DD3DC7725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198" y="114299"/>
          <a:ext cx="3695701" cy="10668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omez/Desktop/INVENTARIO/StockReportAbr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StockReport"/>
      <sheetName val="Hoja2"/>
      <sheetName val="Hoja1"/>
    </sheetNames>
    <sheetDataSet>
      <sheetData sheetId="0"/>
      <sheetData sheetId="1">
        <row r="1">
          <cell r="A1" t="str">
            <v>CODIGO DEL PRODUCTO</v>
          </cell>
          <cell r="B1" t="str">
            <v>NOMBRE</v>
          </cell>
          <cell r="C1" t="str">
            <v>CANTIDAD</v>
          </cell>
        </row>
        <row r="2">
          <cell r="A2" t="str">
            <v>15121528</v>
          </cell>
          <cell r="B2" t="str">
            <v>ACEITE DE 2 TIEMPO</v>
          </cell>
          <cell r="C2">
            <v>8</v>
          </cell>
        </row>
        <row r="3">
          <cell r="A3" t="str">
            <v>50151500</v>
          </cell>
          <cell r="B3" t="str">
            <v>Aceite de Oliva (Aceite Verde)</v>
          </cell>
          <cell r="C3">
            <v>6</v>
          </cell>
        </row>
        <row r="4">
          <cell r="A4" t="str">
            <v>44122027</v>
          </cell>
          <cell r="B4" t="str">
            <v>ARCHIVO ACORDION 9 X 12</v>
          </cell>
          <cell r="C4">
            <v>1</v>
          </cell>
        </row>
        <row r="5">
          <cell r="A5" t="str">
            <v>44111503</v>
          </cell>
          <cell r="B5" t="str">
            <v>BANDEJA DE ESCRITORIO PLASTICAS</v>
          </cell>
          <cell r="C5">
            <v>33</v>
          </cell>
        </row>
        <row r="6">
          <cell r="A6" t="str">
            <v>44122013</v>
          </cell>
          <cell r="B6" t="str">
            <v>BASE PARA AGENDAS DE ESCRITORIO</v>
          </cell>
          <cell r="C6">
            <v>5</v>
          </cell>
        </row>
        <row r="7">
          <cell r="A7">
            <v>26111705</v>
          </cell>
          <cell r="B7" t="str">
            <v>BATERIA AA ( PILAS )</v>
          </cell>
          <cell r="C7">
            <v>82</v>
          </cell>
        </row>
        <row r="8">
          <cell r="A8">
            <v>26111730</v>
          </cell>
          <cell r="B8" t="str">
            <v>BATERIA AAA ( PILAS )</v>
          </cell>
          <cell r="C8">
            <v>103</v>
          </cell>
        </row>
        <row r="9">
          <cell r="A9" t="str">
            <v>44121719</v>
          </cell>
          <cell r="B9" t="str">
            <v>BOLIGRAFOS NEGROS</v>
          </cell>
          <cell r="C9">
            <v>456</v>
          </cell>
        </row>
        <row r="10">
          <cell r="A10" t="str">
            <v>44121720</v>
          </cell>
          <cell r="B10" t="str">
            <v>BOLIGRAFOS ROJOS</v>
          </cell>
          <cell r="C10">
            <v>27</v>
          </cell>
        </row>
        <row r="11">
          <cell r="A11" t="str">
            <v>46181604</v>
          </cell>
          <cell r="B11" t="str">
            <v>Bota de seguridad / CALZADO DE SEGURIDAD</v>
          </cell>
          <cell r="C11">
            <v>3</v>
          </cell>
        </row>
        <row r="12">
          <cell r="A12" t="str">
            <v>47131614</v>
          </cell>
          <cell r="B12" t="str">
            <v>BRILLITOS VERDES</v>
          </cell>
          <cell r="C12">
            <v>105</v>
          </cell>
        </row>
        <row r="13">
          <cell r="A13" t="str">
            <v>47131602</v>
          </cell>
          <cell r="B13" t="str">
            <v>BRILLO NEGRO</v>
          </cell>
          <cell r="C13">
            <v>44</v>
          </cell>
        </row>
        <row r="14">
          <cell r="A14" t="str">
            <v>24112407</v>
          </cell>
          <cell r="B14" t="str">
            <v>BUZÓN</v>
          </cell>
          <cell r="C14">
            <v>10</v>
          </cell>
        </row>
        <row r="15">
          <cell r="A15" t="str">
            <v>24112506</v>
          </cell>
          <cell r="B15" t="str">
            <v>CAJA PARA ARCHIVO TIPO MALETIN</v>
          </cell>
          <cell r="C15">
            <v>138</v>
          </cell>
        </row>
        <row r="16">
          <cell r="A16" t="str">
            <v>44101800</v>
          </cell>
          <cell r="B16" t="str">
            <v>CALCULADORA CASIO DE MANO</v>
          </cell>
          <cell r="C16">
            <v>1</v>
          </cell>
        </row>
        <row r="17">
          <cell r="A17" t="str">
            <v>44122033</v>
          </cell>
          <cell r="B17" t="str">
            <v>CARPETA DE 1 1/2 PULG.</v>
          </cell>
          <cell r="C17">
            <v>0</v>
          </cell>
        </row>
        <row r="18">
          <cell r="A18" t="str">
            <v>44122032</v>
          </cell>
          <cell r="B18" t="str">
            <v>CARPETA DE 1 PULG.</v>
          </cell>
          <cell r="C18">
            <v>42</v>
          </cell>
        </row>
        <row r="19">
          <cell r="A19" t="str">
            <v>44122003</v>
          </cell>
          <cell r="B19" t="str">
            <v>CARPETA DE 2 PULG.</v>
          </cell>
          <cell r="C19">
            <v>67</v>
          </cell>
        </row>
        <row r="20">
          <cell r="A20" t="str">
            <v>44103160</v>
          </cell>
          <cell r="B20" t="str">
            <v>Cartucho HP para ploter C4911A 69ml</v>
          </cell>
          <cell r="C20">
            <v>4</v>
          </cell>
        </row>
        <row r="21">
          <cell r="A21" t="str">
            <v>44103161</v>
          </cell>
          <cell r="B21" t="str">
            <v>Cartucho HP para ploter C4912A 69ml</v>
          </cell>
          <cell r="C21">
            <v>4</v>
          </cell>
        </row>
        <row r="22">
          <cell r="A22" t="str">
            <v>44103162</v>
          </cell>
          <cell r="B22" t="str">
            <v>Cartucho HP para ploter C4913A 69ml</v>
          </cell>
          <cell r="C22">
            <v>4</v>
          </cell>
        </row>
        <row r="23">
          <cell r="A23" t="str">
            <v>44103163</v>
          </cell>
          <cell r="B23" t="str">
            <v>Cartucho HP para ploter CH565</v>
          </cell>
          <cell r="C23">
            <v>4</v>
          </cell>
        </row>
        <row r="24">
          <cell r="A24" t="str">
            <v>44103158</v>
          </cell>
          <cell r="B24" t="str">
            <v>CARTUCHO HPC561 (HP 122) NEGRO</v>
          </cell>
          <cell r="C24">
            <v>3</v>
          </cell>
        </row>
        <row r="25">
          <cell r="A25" t="str">
            <v>44103157</v>
          </cell>
          <cell r="B25" t="str">
            <v>CARTUCHO HPC562 (HP 122) COLOR</v>
          </cell>
          <cell r="C25">
            <v>2</v>
          </cell>
        </row>
        <row r="26">
          <cell r="A26" t="str">
            <v>46181704</v>
          </cell>
          <cell r="B26" t="str">
            <v>Casco de Seguridad</v>
          </cell>
          <cell r="C26">
            <v>18</v>
          </cell>
        </row>
        <row r="27">
          <cell r="A27" t="str">
            <v>43201809</v>
          </cell>
          <cell r="B27" t="str">
            <v>CDS</v>
          </cell>
          <cell r="C27">
            <v>343</v>
          </cell>
        </row>
        <row r="28">
          <cell r="A28" t="str">
            <v>44121622</v>
          </cell>
          <cell r="B28" t="str">
            <v>CERAS PARA CONTAR</v>
          </cell>
          <cell r="C28">
            <v>14</v>
          </cell>
        </row>
        <row r="29">
          <cell r="A29" t="str">
            <v>44111612</v>
          </cell>
          <cell r="B29" t="str">
            <v>CLIP BILLETERO 3/4 PULG.</v>
          </cell>
          <cell r="C29">
            <v>354</v>
          </cell>
        </row>
        <row r="30">
          <cell r="A30" t="str">
            <v>44111613</v>
          </cell>
          <cell r="B30" t="str">
            <v>CLIPS BILLETEROS DE 1/2 PULG</v>
          </cell>
          <cell r="C30">
            <v>763</v>
          </cell>
        </row>
        <row r="31">
          <cell r="A31" t="str">
            <v>44111616</v>
          </cell>
          <cell r="B31" t="str">
            <v>CLIPS BILLETEROS DE 2 PULG</v>
          </cell>
          <cell r="C31">
            <v>243</v>
          </cell>
        </row>
        <row r="32">
          <cell r="A32" t="str">
            <v>44111611</v>
          </cell>
          <cell r="B32" t="str">
            <v>CLIPS DE BILLETERO 1 PULG.</v>
          </cell>
          <cell r="C32">
            <v>2</v>
          </cell>
        </row>
        <row r="33">
          <cell r="A33" t="str">
            <v>44122104</v>
          </cell>
          <cell r="B33" t="str">
            <v>CLIPS GRANDE</v>
          </cell>
          <cell r="C33">
            <v>152</v>
          </cell>
        </row>
        <row r="34">
          <cell r="A34" t="str">
            <v>44122122</v>
          </cell>
          <cell r="B34" t="str">
            <v>CLIPS PEQUEÑO</v>
          </cell>
          <cell r="C34">
            <v>154</v>
          </cell>
        </row>
        <row r="35">
          <cell r="A35" t="str">
            <v>47101605</v>
          </cell>
          <cell r="B35" t="str">
            <v>CLORO</v>
          </cell>
          <cell r="C35">
            <v>79</v>
          </cell>
        </row>
        <row r="36">
          <cell r="A36" t="str">
            <v>44121802</v>
          </cell>
          <cell r="B36" t="str">
            <v>CORRECTORES LIQUIDOS</v>
          </cell>
          <cell r="C36">
            <v>367</v>
          </cell>
        </row>
        <row r="37">
          <cell r="A37" t="str">
            <v>44103502</v>
          </cell>
          <cell r="B37" t="str">
            <v>CUBIERTA PARA ENCUADERNAR CARTON</v>
          </cell>
          <cell r="C37">
            <v>24</v>
          </cell>
        </row>
        <row r="38">
          <cell r="A38" t="str">
            <v>44103508</v>
          </cell>
          <cell r="B38" t="str">
            <v>CUBIERTA PARA ENCUADERNAR PLASTICAS</v>
          </cell>
          <cell r="C38">
            <v>5</v>
          </cell>
        </row>
        <row r="39">
          <cell r="A39" t="str">
            <v>52151704</v>
          </cell>
          <cell r="B39" t="str">
            <v>CUCHARA DE MESA 3MM</v>
          </cell>
          <cell r="C39">
            <v>9</v>
          </cell>
        </row>
        <row r="40">
          <cell r="A40" t="str">
            <v>52151711</v>
          </cell>
          <cell r="B40" t="str">
            <v>CUCHARA MOKA 2.5 MM</v>
          </cell>
          <cell r="C40">
            <v>36</v>
          </cell>
        </row>
        <row r="41">
          <cell r="A41" t="str">
            <v>52151710</v>
          </cell>
          <cell r="B41" t="str">
            <v>CUCHARA PARA POSTRE 2.5 MM</v>
          </cell>
          <cell r="C41">
            <v>48</v>
          </cell>
        </row>
        <row r="42">
          <cell r="A42" t="str">
            <v>52151702</v>
          </cell>
          <cell r="B42" t="str">
            <v>CUCHILLO DE MESA 100G</v>
          </cell>
          <cell r="C42">
            <v>37</v>
          </cell>
        </row>
        <row r="43">
          <cell r="A43" t="str">
            <v>47131821</v>
          </cell>
          <cell r="B43" t="str">
            <v>DESGRASANTE A B</v>
          </cell>
          <cell r="C43">
            <v>59</v>
          </cell>
        </row>
        <row r="44">
          <cell r="A44" t="str">
            <v>47131807</v>
          </cell>
          <cell r="B44" t="str">
            <v>DETERGENTE EN POLVO</v>
          </cell>
          <cell r="C44">
            <v>98</v>
          </cell>
        </row>
        <row r="45">
          <cell r="A45" t="str">
            <v>44121635</v>
          </cell>
          <cell r="B45" t="str">
            <v>DISPENSADOR PARA CINTA DE 3/4</v>
          </cell>
          <cell r="C45">
            <v>6</v>
          </cell>
        </row>
        <row r="46">
          <cell r="A46" t="str">
            <v>47131701</v>
          </cell>
          <cell r="B46" t="str">
            <v>Dispensadores de Papel Toalla de Mano</v>
          </cell>
          <cell r="C46">
            <v>2</v>
          </cell>
        </row>
        <row r="47">
          <cell r="A47" t="str">
            <v>43201811</v>
          </cell>
          <cell r="B47" t="str">
            <v>DVD</v>
          </cell>
          <cell r="C47">
            <v>575</v>
          </cell>
        </row>
        <row r="48">
          <cell r="A48" t="str">
            <v>47131604</v>
          </cell>
          <cell r="B48" t="str">
            <v>ESCOBA</v>
          </cell>
          <cell r="C48">
            <v>27</v>
          </cell>
        </row>
        <row r="49">
          <cell r="A49" t="str">
            <v>47131613</v>
          </cell>
          <cell r="B49" t="str">
            <v>ESCOBILLA P/ BAÑOS CON BASE</v>
          </cell>
          <cell r="C49">
            <v>54</v>
          </cell>
        </row>
        <row r="50">
          <cell r="A50" t="str">
            <v>47131840</v>
          </cell>
          <cell r="B50" t="str">
            <v>Espatula Goma Limpia Cristales</v>
          </cell>
          <cell r="C50">
            <v>13</v>
          </cell>
        </row>
        <row r="51">
          <cell r="A51" t="str">
            <v>44103520</v>
          </cell>
          <cell r="B51" t="str">
            <v>ESPIRAL CLEAR CONTINUO PARA ENCUADERNAR 10MM</v>
          </cell>
          <cell r="C51">
            <v>100</v>
          </cell>
        </row>
        <row r="52">
          <cell r="A52" t="str">
            <v>44103523</v>
          </cell>
          <cell r="B52" t="str">
            <v>ESPIRAL CLEAR CONTINUO PARA ENCUADERNAR 16MM</v>
          </cell>
          <cell r="C52">
            <v>150</v>
          </cell>
        </row>
        <row r="53">
          <cell r="A53" t="str">
            <v>44103525</v>
          </cell>
          <cell r="B53" t="str">
            <v>ESPIRAL CLEAR CONTINUO PARA ENCUADERNAR 25MM</v>
          </cell>
          <cell r="C53">
            <v>250</v>
          </cell>
        </row>
        <row r="54">
          <cell r="A54" t="str">
            <v>44103529</v>
          </cell>
          <cell r="B54" t="str">
            <v>ESPIRAL CLEAR CONTINUO PARA ENCUADERNAR 8MM</v>
          </cell>
          <cell r="C54">
            <v>200</v>
          </cell>
        </row>
        <row r="55">
          <cell r="A55" t="str">
            <v>44103521</v>
          </cell>
          <cell r="B55" t="str">
            <v>ESPIRAL CLEAR CONTINUO PARA ENCUADERNAR12MM</v>
          </cell>
          <cell r="C55">
            <v>40</v>
          </cell>
        </row>
        <row r="56">
          <cell r="A56" t="str">
            <v>44103530</v>
          </cell>
          <cell r="B56" t="str">
            <v>ESPIRAL CLEAR CONTINUO PARA ENCUARDERNAR 19MM</v>
          </cell>
          <cell r="C56">
            <v>390</v>
          </cell>
        </row>
        <row r="57">
          <cell r="A57" t="str">
            <v>44103514</v>
          </cell>
          <cell r="B57" t="str">
            <v>ESPIRAL CLEAR PARA ENCUADERNAR 1</v>
          </cell>
          <cell r="C57">
            <v>100</v>
          </cell>
        </row>
        <row r="58">
          <cell r="A58" t="str">
            <v>44103516</v>
          </cell>
          <cell r="B58" t="str">
            <v>ESPIRAL CLEAR PARA ENCUADERNAR 1 1/2</v>
          </cell>
          <cell r="C58">
            <v>100</v>
          </cell>
        </row>
        <row r="59">
          <cell r="A59" t="str">
            <v>44103504</v>
          </cell>
          <cell r="B59" t="str">
            <v>ESPIRAL CLEAR PARA ENCUADERNAR 1/4</v>
          </cell>
          <cell r="C59">
            <v>50</v>
          </cell>
        </row>
        <row r="60">
          <cell r="A60" t="str">
            <v>44103517</v>
          </cell>
          <cell r="B60" t="str">
            <v>ESPIRAL CLEAR PARA ENCUADERNAR 2¨</v>
          </cell>
          <cell r="C60">
            <v>100</v>
          </cell>
        </row>
        <row r="61">
          <cell r="A61" t="str">
            <v>44103513</v>
          </cell>
          <cell r="B61" t="str">
            <v>ESPIRAL CLEAR PARA ENCUADERNAR 3/4</v>
          </cell>
          <cell r="C61">
            <v>150</v>
          </cell>
        </row>
        <row r="62">
          <cell r="A62" t="str">
            <v>44103510</v>
          </cell>
          <cell r="B62" t="str">
            <v>ESPIRAL CLEAR PARA ENCUADERNAR 3/8</v>
          </cell>
          <cell r="C62">
            <v>400</v>
          </cell>
        </row>
        <row r="63">
          <cell r="A63" t="str">
            <v>44103512</v>
          </cell>
          <cell r="B63" t="str">
            <v>ESPIRAL CLEAR PARA ENCUADERNAR 5/8</v>
          </cell>
          <cell r="C63">
            <v>200</v>
          </cell>
        </row>
        <row r="64">
          <cell r="A64" t="str">
            <v>44122035</v>
          </cell>
          <cell r="B64" t="str">
            <v>FOLDER PARTITIION</v>
          </cell>
          <cell r="C64">
            <v>261</v>
          </cell>
        </row>
        <row r="65">
          <cell r="A65" t="str">
            <v>44122011</v>
          </cell>
          <cell r="B65" t="str">
            <v>FOLDERS SATINADO AZUL</v>
          </cell>
          <cell r="C65">
            <v>189</v>
          </cell>
        </row>
        <row r="66">
          <cell r="A66">
            <v>14111819</v>
          </cell>
          <cell r="B66" t="str">
            <v>FORMULARIOS BUZON SUGERENCIAS</v>
          </cell>
          <cell r="C66">
            <v>9700</v>
          </cell>
        </row>
        <row r="67">
          <cell r="A67" t="str">
            <v>12131706</v>
          </cell>
          <cell r="B67" t="str">
            <v>FOSFORO</v>
          </cell>
          <cell r="C67">
            <v>33</v>
          </cell>
        </row>
        <row r="68">
          <cell r="A68" t="str">
            <v>47121701</v>
          </cell>
          <cell r="B68" t="str">
            <v>FUNDAS DE 55 GLS CAJAS DE 8/1 ROLLOS</v>
          </cell>
          <cell r="C68">
            <v>3</v>
          </cell>
        </row>
        <row r="69">
          <cell r="A69" t="str">
            <v>44122016</v>
          </cell>
          <cell r="B69" t="str">
            <v>GANCHOS PARA FOLDER</v>
          </cell>
          <cell r="C69">
            <v>1</v>
          </cell>
        </row>
        <row r="70">
          <cell r="A70" t="str">
            <v>44101707</v>
          </cell>
          <cell r="B70" t="str">
            <v>GRAPADORAS</v>
          </cell>
          <cell r="C70">
            <v>29</v>
          </cell>
        </row>
        <row r="71">
          <cell r="A71" t="str">
            <v>44101730</v>
          </cell>
          <cell r="B71" t="str">
            <v>GRAPADORAS PAPER PRO 15 PAGS</v>
          </cell>
          <cell r="C71">
            <v>1</v>
          </cell>
        </row>
        <row r="72">
          <cell r="A72" t="str">
            <v>44101731</v>
          </cell>
          <cell r="B72" t="str">
            <v>GRAPADORAS PAPER PRO 25 PAGS</v>
          </cell>
          <cell r="C72">
            <v>18</v>
          </cell>
        </row>
        <row r="73">
          <cell r="A73" t="str">
            <v>44101732</v>
          </cell>
          <cell r="B73" t="str">
            <v>GRAPADORAS PAPER PRO 60 PAGS</v>
          </cell>
          <cell r="C73">
            <v>1</v>
          </cell>
        </row>
        <row r="74">
          <cell r="A74" t="str">
            <v>44122107</v>
          </cell>
          <cell r="B74" t="str">
            <v>GRAPAS</v>
          </cell>
          <cell r="C74">
            <v>182</v>
          </cell>
        </row>
        <row r="75">
          <cell r="A75" t="str">
            <v>44103109</v>
          </cell>
          <cell r="B75" t="str">
            <v>IMAGEN DRUM P/112A HPTCE314A</v>
          </cell>
          <cell r="C75">
            <v>1</v>
          </cell>
        </row>
        <row r="76">
          <cell r="A76" t="str">
            <v>52152001</v>
          </cell>
          <cell r="B76" t="str">
            <v>JARRA PARA AGUA</v>
          </cell>
          <cell r="C76">
            <v>8</v>
          </cell>
        </row>
        <row r="77">
          <cell r="A77" t="str">
            <v>39101600</v>
          </cell>
          <cell r="B77" t="str">
            <v>Lamparas y Bombillos</v>
          </cell>
          <cell r="C77">
            <v>11</v>
          </cell>
        </row>
        <row r="78">
          <cell r="A78" t="str">
            <v>47131837</v>
          </cell>
          <cell r="B78" t="str">
            <v>Lavaplatos liquidos en galon</v>
          </cell>
          <cell r="C78">
            <v>15</v>
          </cell>
        </row>
        <row r="79">
          <cell r="A79" t="str">
            <v>46181811</v>
          </cell>
          <cell r="B79" t="str">
            <v>Lentes de Protección</v>
          </cell>
          <cell r="C79">
            <v>7</v>
          </cell>
        </row>
        <row r="80">
          <cell r="A80" t="str">
            <v>55121727</v>
          </cell>
          <cell r="B80" t="str">
            <v>Letrero</v>
          </cell>
          <cell r="C80">
            <v>212</v>
          </cell>
        </row>
        <row r="81">
          <cell r="A81" t="str">
            <v>44112001</v>
          </cell>
          <cell r="B81" t="str">
            <v>LIBRETAS RAYADAS 5 X 8</v>
          </cell>
          <cell r="C81">
            <v>191</v>
          </cell>
        </row>
        <row r="82">
          <cell r="A82" t="str">
            <v>14111514</v>
          </cell>
          <cell r="B82" t="str">
            <v>LIBRETAS RAYADAS 8 1/2 X 11</v>
          </cell>
          <cell r="C82">
            <v>208</v>
          </cell>
        </row>
        <row r="83">
          <cell r="A83" t="str">
            <v>14111546</v>
          </cell>
          <cell r="B83" t="str">
            <v>LIBROS RECORD DE 300 PAGS</v>
          </cell>
          <cell r="C83">
            <v>51</v>
          </cell>
        </row>
        <row r="84">
          <cell r="A84" t="str">
            <v>14111531</v>
          </cell>
          <cell r="B84" t="str">
            <v>LIBROS RECORD DE 500 PAGS</v>
          </cell>
          <cell r="C84">
            <v>16</v>
          </cell>
        </row>
        <row r="85">
          <cell r="A85" t="str">
            <v>47131835</v>
          </cell>
          <cell r="B85" t="str">
            <v>LIMPIADOR DE CRISTALES</v>
          </cell>
          <cell r="C85">
            <v>12</v>
          </cell>
        </row>
        <row r="86">
          <cell r="A86" t="str">
            <v>47131824</v>
          </cell>
          <cell r="B86" t="str">
            <v>LIMPIADOR DE CRISTALES CON ATOMIZADOR</v>
          </cell>
          <cell r="C86">
            <v>42</v>
          </cell>
        </row>
        <row r="87">
          <cell r="A87" t="str">
            <v>53131627</v>
          </cell>
          <cell r="B87" t="str">
            <v>LIMPIADOR DE MANOS (JABON)</v>
          </cell>
          <cell r="C87">
            <v>103</v>
          </cell>
        </row>
        <row r="88">
          <cell r="A88" t="str">
            <v>47131801</v>
          </cell>
          <cell r="B88" t="str">
            <v>LIMPIADOR DE PISOS D-ESCALIN</v>
          </cell>
          <cell r="C88">
            <v>8</v>
          </cell>
        </row>
        <row r="89">
          <cell r="A89" t="str">
            <v>47131829</v>
          </cell>
          <cell r="B89" t="str">
            <v>LIMPIADOR PROFUNDO FAROLA</v>
          </cell>
          <cell r="C89">
            <v>7</v>
          </cell>
        </row>
        <row r="90">
          <cell r="A90" t="str">
            <v>47131836</v>
          </cell>
          <cell r="B90" t="str">
            <v>MANITAS LIMPIAS EN</v>
          </cell>
          <cell r="C90">
            <v>76</v>
          </cell>
        </row>
        <row r="91">
          <cell r="A91" t="str">
            <v>44101802</v>
          </cell>
          <cell r="B91" t="str">
            <v>MÁQUINA SUMADORA SHARP 2630 PIII</v>
          </cell>
          <cell r="C91">
            <v>0</v>
          </cell>
        </row>
        <row r="92">
          <cell r="A92" t="str">
            <v>44121725</v>
          </cell>
          <cell r="B92" t="str">
            <v>MARCADORES PERMANENTES VARIOS</v>
          </cell>
          <cell r="C92">
            <v>353</v>
          </cell>
        </row>
        <row r="93">
          <cell r="A93" t="str">
            <v>44121726</v>
          </cell>
          <cell r="B93" t="str">
            <v>Marcador Permanente Verde</v>
          </cell>
          <cell r="C93">
            <v>124</v>
          </cell>
        </row>
        <row r="94">
          <cell r="A94" t="str">
            <v>44121723</v>
          </cell>
          <cell r="B94" t="str">
            <v>MARCADOR SHARPIE</v>
          </cell>
          <cell r="C94">
            <v>15</v>
          </cell>
        </row>
        <row r="95">
          <cell r="A95" t="str">
            <v>44121721</v>
          </cell>
          <cell r="B95" t="str">
            <v>MARCADORE PERMANENTE AZUL</v>
          </cell>
          <cell r="C95">
            <v>103</v>
          </cell>
        </row>
        <row r="96">
          <cell r="A96" t="str">
            <v>44121708</v>
          </cell>
          <cell r="B96" t="str">
            <v>MARCADORES PARA PIZARRA</v>
          </cell>
          <cell r="C96">
            <v>504</v>
          </cell>
        </row>
        <row r="97">
          <cell r="A97">
            <v>53101503</v>
          </cell>
          <cell r="B97" t="str">
            <v>PANTALON DE TELA AZUL MARINO</v>
          </cell>
          <cell r="C97">
            <v>1</v>
          </cell>
        </row>
        <row r="98">
          <cell r="A98" t="str">
            <v>47131617</v>
          </cell>
          <cell r="B98" t="str">
            <v>PAÑO DE LIMPIEZA</v>
          </cell>
          <cell r="C98">
            <v>9</v>
          </cell>
        </row>
        <row r="99">
          <cell r="A99" t="str">
            <v>14111709</v>
          </cell>
          <cell r="B99" t="str">
            <v>PAÑUELOS FACIALES HÚMEDOS</v>
          </cell>
          <cell r="C99">
            <v>8</v>
          </cell>
        </row>
        <row r="100">
          <cell r="A100" t="str">
            <v>14111539</v>
          </cell>
          <cell r="B100" t="str">
            <v>PAPEL BOND 11 X 17</v>
          </cell>
          <cell r="C100">
            <v>1</v>
          </cell>
        </row>
        <row r="101">
          <cell r="A101" t="str">
            <v>14111506</v>
          </cell>
          <cell r="B101" t="str">
            <v>PAPEL BOND 20 8 1/2 X 11</v>
          </cell>
          <cell r="C101">
            <v>66</v>
          </cell>
        </row>
        <row r="102">
          <cell r="A102" t="str">
            <v>14111509</v>
          </cell>
          <cell r="B102" t="str">
            <v>PAPEL BOND 20 8 1/2 X 11 TIMBRADO</v>
          </cell>
          <cell r="C102">
            <v>8</v>
          </cell>
        </row>
        <row r="103">
          <cell r="A103" t="str">
            <v>14111538</v>
          </cell>
          <cell r="B103" t="str">
            <v>PAPEL BOND 8 1/2 X 14</v>
          </cell>
          <cell r="C103">
            <v>14</v>
          </cell>
        </row>
        <row r="104">
          <cell r="A104" t="str">
            <v>14111708</v>
          </cell>
          <cell r="B104" t="str">
            <v>PAPEL DE BAÑO</v>
          </cell>
          <cell r="C104">
            <v>50</v>
          </cell>
        </row>
        <row r="105">
          <cell r="A105" t="str">
            <v>14111541</v>
          </cell>
          <cell r="B105" t="str">
            <v>PAPEL DE HILO TIMBRADO 8 1/2 X 11</v>
          </cell>
          <cell r="C105">
            <v>2</v>
          </cell>
        </row>
        <row r="106">
          <cell r="A106" t="str">
            <v>14111542</v>
          </cell>
          <cell r="B106" t="str">
            <v>PAPEL GRUESO DE HILO 8 1/2 X 11</v>
          </cell>
          <cell r="C106">
            <v>14</v>
          </cell>
        </row>
        <row r="107">
          <cell r="A107" t="str">
            <v>47131838</v>
          </cell>
          <cell r="B107" t="str">
            <v>PASTILLA AMBIENTADOR PARA BAÑOS</v>
          </cell>
          <cell r="C107">
            <v>65</v>
          </cell>
        </row>
        <row r="108">
          <cell r="A108" t="str">
            <v>60101332</v>
          </cell>
          <cell r="B108" t="str">
            <v>PEGAMENTO UHU GEL</v>
          </cell>
          <cell r="C108">
            <v>21</v>
          </cell>
        </row>
        <row r="109">
          <cell r="A109" t="str">
            <v>60101331</v>
          </cell>
          <cell r="B109" t="str">
            <v>PEGAMENTO UHU STICK</v>
          </cell>
          <cell r="C109">
            <v>24</v>
          </cell>
        </row>
        <row r="110">
          <cell r="A110" t="str">
            <v>44122037</v>
          </cell>
          <cell r="B110" t="str">
            <v>PENDAFLEX 8 1/2 X 11</v>
          </cell>
          <cell r="C110">
            <v>36</v>
          </cell>
        </row>
        <row r="111">
          <cell r="A111" t="str">
            <v>44122041</v>
          </cell>
          <cell r="B111" t="str">
            <v>PENDAFLEX 8 1/2 X 13</v>
          </cell>
          <cell r="C111">
            <v>2</v>
          </cell>
        </row>
        <row r="112">
          <cell r="A112" t="str">
            <v>45101508</v>
          </cell>
          <cell r="B112" t="str">
            <v>PERFORADORA DE  2 HOYOS</v>
          </cell>
          <cell r="C112">
            <v>18</v>
          </cell>
        </row>
        <row r="113">
          <cell r="A113" t="str">
            <v>44111524</v>
          </cell>
          <cell r="B113" t="str">
            <v>PORTA LAPIZ PLASTICOS</v>
          </cell>
          <cell r="C113">
            <v>9</v>
          </cell>
        </row>
        <row r="114">
          <cell r="A114" t="str">
            <v>14111549</v>
          </cell>
          <cell r="B114" t="str">
            <v>POST IT AMARILLO 2 X 2</v>
          </cell>
          <cell r="C114">
            <v>50</v>
          </cell>
        </row>
        <row r="115">
          <cell r="A115" t="str">
            <v>14111530</v>
          </cell>
          <cell r="B115" t="str">
            <v>POST IT AMARILLO 3 x 3</v>
          </cell>
          <cell r="C115">
            <v>65</v>
          </cell>
        </row>
        <row r="116">
          <cell r="A116" t="str">
            <v>14111551</v>
          </cell>
          <cell r="B116" t="str">
            <v>POST IT AMARILLO 3 X 5</v>
          </cell>
          <cell r="C116">
            <v>101</v>
          </cell>
        </row>
        <row r="117">
          <cell r="A117" t="str">
            <v>44122002</v>
          </cell>
          <cell r="B117" t="str">
            <v>PROTECTORES DE HOJAS 100/1</v>
          </cell>
          <cell r="C117">
            <v>32</v>
          </cell>
        </row>
        <row r="118">
          <cell r="A118" t="str">
            <v>41111604</v>
          </cell>
          <cell r="B118" t="str">
            <v>REGLAS PLASTICAS</v>
          </cell>
          <cell r="C118">
            <v>32</v>
          </cell>
        </row>
        <row r="119">
          <cell r="A119" t="str">
            <v>52151505</v>
          </cell>
          <cell r="B119" t="str">
            <v>Removedor plasticos desechable</v>
          </cell>
          <cell r="C119">
            <v>11</v>
          </cell>
        </row>
        <row r="120">
          <cell r="A120" t="str">
            <v>44121716</v>
          </cell>
          <cell r="B120" t="str">
            <v>RESALTADORES VARIOS</v>
          </cell>
          <cell r="C120">
            <v>590</v>
          </cell>
        </row>
        <row r="121">
          <cell r="A121" t="str">
            <v>44121724</v>
          </cell>
          <cell r="B121" t="str">
            <v>RESALTADORES VERDES</v>
          </cell>
          <cell r="C121">
            <v>388</v>
          </cell>
        </row>
        <row r="122">
          <cell r="A122" t="str">
            <v>44121636</v>
          </cell>
          <cell r="B122" t="str">
            <v>Sacupunta Electrico</v>
          </cell>
          <cell r="C122">
            <v>1</v>
          </cell>
        </row>
        <row r="123">
          <cell r="A123" t="str">
            <v>50171551</v>
          </cell>
          <cell r="B123" t="str">
            <v>SAL MOLIDA</v>
          </cell>
          <cell r="C123">
            <v>5</v>
          </cell>
        </row>
        <row r="124">
          <cell r="A124" t="str">
            <v>44122010</v>
          </cell>
          <cell r="B124" t="str">
            <v>SEPARADORES DE CARPETA 5/1</v>
          </cell>
          <cell r="C124">
            <v>1929</v>
          </cell>
        </row>
        <row r="125">
          <cell r="A125" t="str">
            <v>14111704</v>
          </cell>
          <cell r="B125" t="str">
            <v>SERVILLETAS DE MESA 500/1</v>
          </cell>
          <cell r="C125">
            <v>235</v>
          </cell>
        </row>
        <row r="126">
          <cell r="A126" t="str">
            <v>52121602</v>
          </cell>
          <cell r="B126" t="str">
            <v>SERVILLETAS DE OCASIÓN</v>
          </cell>
          <cell r="C126">
            <v>37</v>
          </cell>
        </row>
        <row r="127">
          <cell r="A127" t="str">
            <v>47131828</v>
          </cell>
          <cell r="B127" t="str">
            <v>SHAMPOO PARA AUTOS</v>
          </cell>
          <cell r="C127">
            <v>36</v>
          </cell>
        </row>
        <row r="128">
          <cell r="A128" t="str">
            <v>44121517</v>
          </cell>
          <cell r="B128" t="str">
            <v>SOBRE  BLANCO NO. 10</v>
          </cell>
          <cell r="C128">
            <v>1017</v>
          </cell>
        </row>
        <row r="129">
          <cell r="A129" t="str">
            <v>44121518</v>
          </cell>
          <cell r="B129" t="str">
            <v>SOBRE BLANCO TIMBRADO NO.10</v>
          </cell>
          <cell r="C129">
            <v>9547</v>
          </cell>
        </row>
        <row r="130">
          <cell r="A130" t="str">
            <v>44121519</v>
          </cell>
          <cell r="B130" t="str">
            <v>SOBRE CREMA TIMBRADO NO. 10</v>
          </cell>
          <cell r="C130">
            <v>2680</v>
          </cell>
        </row>
        <row r="131">
          <cell r="A131" t="str">
            <v>44121513</v>
          </cell>
          <cell r="B131" t="str">
            <v>SOBRE MANILA 10 X 13</v>
          </cell>
          <cell r="C131">
            <v>4992</v>
          </cell>
        </row>
        <row r="132">
          <cell r="A132" t="str">
            <v>44121516</v>
          </cell>
          <cell r="B132" t="str">
            <v>SOBRE MANILA 14 X 17</v>
          </cell>
          <cell r="C132">
            <v>1689</v>
          </cell>
        </row>
        <row r="133">
          <cell r="A133" t="str">
            <v>44121514</v>
          </cell>
          <cell r="B133" t="str">
            <v>SOBRE MANILA 6 X 9</v>
          </cell>
          <cell r="C133">
            <v>386</v>
          </cell>
        </row>
        <row r="134">
          <cell r="A134" t="str">
            <v>44121503</v>
          </cell>
          <cell r="B134" t="str">
            <v>SOBRE MANILA 9 X 12</v>
          </cell>
          <cell r="C134">
            <v>6848</v>
          </cell>
        </row>
        <row r="135">
          <cell r="A135" t="str">
            <v>44121520</v>
          </cell>
          <cell r="B135" t="str">
            <v>SOBRE VENTANA LEGAL NO. 10</v>
          </cell>
          <cell r="C135">
            <v>1270</v>
          </cell>
        </row>
        <row r="136">
          <cell r="A136" t="str">
            <v>26111727</v>
          </cell>
          <cell r="B136" t="str">
            <v>Spray Limpiador de Polos de Bateria</v>
          </cell>
          <cell r="C136">
            <v>2</v>
          </cell>
        </row>
        <row r="137">
          <cell r="A137" t="str">
            <v>44122036</v>
          </cell>
          <cell r="B137" t="str">
            <v>TABLILLA CON SU CLIPS 8 1/2 X 11</v>
          </cell>
          <cell r="C137">
            <v>46</v>
          </cell>
        </row>
        <row r="138">
          <cell r="A138" t="str">
            <v>14111806</v>
          </cell>
          <cell r="B138" t="str">
            <v>TALONARIO CAJA CHICA</v>
          </cell>
          <cell r="C138">
            <v>14</v>
          </cell>
        </row>
        <row r="139">
          <cell r="A139" t="str">
            <v>52151509</v>
          </cell>
          <cell r="B139" t="str">
            <v>Tapas para vasos no. 6</v>
          </cell>
          <cell r="C139">
            <v>23</v>
          </cell>
        </row>
        <row r="140">
          <cell r="A140" t="str">
            <v>52152106</v>
          </cell>
          <cell r="B140" t="str">
            <v>TAZA DE CAFÉ</v>
          </cell>
          <cell r="C140">
            <v>112</v>
          </cell>
        </row>
        <row r="141">
          <cell r="A141" t="str">
            <v>52152101</v>
          </cell>
          <cell r="B141" t="str">
            <v>TAZA DE TE</v>
          </cell>
          <cell r="C141">
            <v>12</v>
          </cell>
        </row>
        <row r="142">
          <cell r="A142" t="str">
            <v>12352403</v>
          </cell>
          <cell r="B142" t="str">
            <v>TE FRÍO 25.5 ONZAS</v>
          </cell>
          <cell r="C142">
            <v>132</v>
          </cell>
        </row>
        <row r="143">
          <cell r="A143" t="str">
            <v>12352401</v>
          </cell>
          <cell r="B143" t="str">
            <v>TE FRÍO 50.0 ONZAS</v>
          </cell>
          <cell r="C143">
            <v>12</v>
          </cell>
        </row>
        <row r="144">
          <cell r="A144" t="str">
            <v>52151703</v>
          </cell>
          <cell r="B144" t="str">
            <v>TENEDOR MESA 3 MM</v>
          </cell>
          <cell r="C144">
            <v>58</v>
          </cell>
        </row>
        <row r="145">
          <cell r="A145" t="str">
            <v>44121618</v>
          </cell>
          <cell r="B145" t="str">
            <v>TIJERA</v>
          </cell>
          <cell r="C145">
            <v>1</v>
          </cell>
        </row>
        <row r="146">
          <cell r="A146" t="str">
            <v>60121816</v>
          </cell>
          <cell r="B146" t="str">
            <v>TINTA TIPO GOTERO P/SELLO NEGRO</v>
          </cell>
          <cell r="C146">
            <v>10</v>
          </cell>
        </row>
        <row r="147">
          <cell r="A147" t="str">
            <v>60121815</v>
          </cell>
          <cell r="B147" t="str">
            <v>TINTA TIPO GOTERO P/SELLO ROJO</v>
          </cell>
          <cell r="C147">
            <v>35</v>
          </cell>
        </row>
        <row r="148">
          <cell r="A148" t="str">
            <v>14111703</v>
          </cell>
          <cell r="B148" t="str">
            <v>TOALLAS P/ COCINA BAUNTY 2/1</v>
          </cell>
          <cell r="C148">
            <v>17</v>
          </cell>
        </row>
        <row r="149">
          <cell r="A149" t="str">
            <v>44103139</v>
          </cell>
          <cell r="B149" t="str">
            <v>TONER  HP Q7553A</v>
          </cell>
          <cell r="C149">
            <v>33</v>
          </cell>
        </row>
        <row r="150">
          <cell r="A150" t="str">
            <v>44103133</v>
          </cell>
          <cell r="B150" t="str">
            <v>TONER C-EPSON S015329 FX-890</v>
          </cell>
          <cell r="C150">
            <v>7</v>
          </cell>
        </row>
        <row r="151">
          <cell r="A151" t="str">
            <v>44103103</v>
          </cell>
          <cell r="B151" t="str">
            <v>TONER HP LASERJET Q2612A</v>
          </cell>
          <cell r="C151">
            <v>13</v>
          </cell>
        </row>
        <row r="152">
          <cell r="A152" t="str">
            <v>44103148</v>
          </cell>
          <cell r="B152" t="str">
            <v>TONER HP Q6470A BLACK</v>
          </cell>
          <cell r="C152">
            <v>4</v>
          </cell>
        </row>
        <row r="153">
          <cell r="A153" t="str">
            <v>44103155</v>
          </cell>
          <cell r="B153" t="str">
            <v>TONER HP Q6471A CYAN</v>
          </cell>
          <cell r="C153">
            <v>4</v>
          </cell>
        </row>
        <row r="154">
          <cell r="A154" t="str">
            <v>44103156</v>
          </cell>
          <cell r="B154" t="str">
            <v>TONER HP Q6472A YELLOW</v>
          </cell>
          <cell r="C154">
            <v>4</v>
          </cell>
        </row>
        <row r="155">
          <cell r="A155" t="str">
            <v>44103152</v>
          </cell>
          <cell r="B155" t="str">
            <v>TONER HP Q6473A MAGENTA</v>
          </cell>
          <cell r="C155">
            <v>4</v>
          </cell>
        </row>
        <row r="156">
          <cell r="A156" t="str">
            <v>44103134</v>
          </cell>
          <cell r="B156" t="str">
            <v>TONER HP TCE310A NEGRO P/112A</v>
          </cell>
          <cell r="C156">
            <v>2</v>
          </cell>
        </row>
        <row r="157">
          <cell r="A157" t="str">
            <v>44103136</v>
          </cell>
          <cell r="B157" t="str">
            <v>TONER HP TCE313A COLR P/112A</v>
          </cell>
          <cell r="C157">
            <v>2</v>
          </cell>
        </row>
        <row r="158">
          <cell r="A158" t="str">
            <v>44103130</v>
          </cell>
          <cell r="B158" t="str">
            <v>TONER HPT CE312A P/112A</v>
          </cell>
          <cell r="C158">
            <v>2</v>
          </cell>
        </row>
        <row r="159">
          <cell r="A159" t="str">
            <v>44103135</v>
          </cell>
          <cell r="B159" t="str">
            <v>TONER HPTC 311A P/112A</v>
          </cell>
          <cell r="C159">
            <v>2</v>
          </cell>
        </row>
        <row r="160">
          <cell r="A160" t="str">
            <v>44103125</v>
          </cell>
          <cell r="B160" t="str">
            <v>TONER MP1170D BLACK MAQ. RICOH</v>
          </cell>
          <cell r="C160">
            <v>4</v>
          </cell>
        </row>
        <row r="161">
          <cell r="A161" t="str">
            <v>44103124</v>
          </cell>
          <cell r="B161" t="str">
            <v>TONER MP4500 BLACK MAQ. RICOH</v>
          </cell>
          <cell r="C161">
            <v>7</v>
          </cell>
        </row>
        <row r="162">
          <cell r="A162" t="str">
            <v>52151514</v>
          </cell>
          <cell r="B162" t="str">
            <v>Vaso No. 06 Sin Asa</v>
          </cell>
          <cell r="C162">
            <v>177</v>
          </cell>
        </row>
        <row r="163">
          <cell r="A163" t="str">
            <v>52151515</v>
          </cell>
          <cell r="B163" t="str">
            <v>Vasos no. 4</v>
          </cell>
          <cell r="C163">
            <v>46</v>
          </cell>
        </row>
        <row r="164">
          <cell r="A164" t="str">
            <v>47121702</v>
          </cell>
          <cell r="B164" t="str">
            <v>ZAFACONES</v>
          </cell>
          <cell r="C164">
            <v>4</v>
          </cell>
        </row>
        <row r="165">
          <cell r="A165" t="str">
            <v>30171512</v>
          </cell>
          <cell r="B165" t="str">
            <v>Zocalo de piso</v>
          </cell>
          <cell r="C165">
            <v>0</v>
          </cell>
        </row>
        <row r="166">
          <cell r="A166" t="str">
            <v>14111556</v>
          </cell>
          <cell r="B166" t="str">
            <v>LABEL PARA SOBRE (2 X 4)</v>
          </cell>
          <cell r="C166">
            <v>956</v>
          </cell>
        </row>
        <row r="167">
          <cell r="A167" t="str">
            <v>44122042</v>
          </cell>
          <cell r="B167" t="str">
            <v>CARPETA DE 2 PULG. CON TORNILLO</v>
          </cell>
          <cell r="C167">
            <v>98</v>
          </cell>
        </row>
        <row r="168">
          <cell r="A168" t="str">
            <v>44122045</v>
          </cell>
          <cell r="B168" t="str">
            <v>CARPETA DE 4 PULG. CON TORNILLO</v>
          </cell>
          <cell r="C168">
            <v>29</v>
          </cell>
        </row>
        <row r="169">
          <cell r="A169" t="str">
            <v>44111617</v>
          </cell>
          <cell r="B169" t="str">
            <v>CLIPS BILLETEROS 1 1/4</v>
          </cell>
          <cell r="C169">
            <v>595</v>
          </cell>
        </row>
        <row r="170">
          <cell r="A170" t="str">
            <v>44122044</v>
          </cell>
          <cell r="B170" t="str">
            <v>FOLDER 8 1/2 X 14</v>
          </cell>
          <cell r="C170">
            <v>3698</v>
          </cell>
        </row>
        <row r="171">
          <cell r="A171" t="str">
            <v>44121521</v>
          </cell>
          <cell r="B171" t="str">
            <v>SOBRE MANILA 10 X 15</v>
          </cell>
          <cell r="C171">
            <v>3849</v>
          </cell>
        </row>
        <row r="172">
          <cell r="A172" t="str">
            <v>14111557</v>
          </cell>
          <cell r="B172" t="str">
            <v>LABEL PARA CD</v>
          </cell>
          <cell r="C172">
            <v>394</v>
          </cell>
        </row>
        <row r="173">
          <cell r="A173" t="str">
            <v>46191601</v>
          </cell>
          <cell r="B173" t="str">
            <v>EXTINTORES</v>
          </cell>
          <cell r="C173">
            <v>15</v>
          </cell>
        </row>
        <row r="174">
          <cell r="A174" t="str">
            <v>43211902</v>
          </cell>
          <cell r="B174" t="str">
            <v>MONITOR DE PANTALLA</v>
          </cell>
          <cell r="C174">
            <v>48</v>
          </cell>
        </row>
        <row r="175">
          <cell r="A175" t="str">
            <v>53103101</v>
          </cell>
          <cell r="B175" t="str">
            <v>CHALECOS REFLECTORES DE SEGURIDAD</v>
          </cell>
          <cell r="C175">
            <v>6</v>
          </cell>
        </row>
        <row r="176">
          <cell r="A176" t="str">
            <v>50171707</v>
          </cell>
          <cell r="B176" t="str">
            <v>VINAGRE DE FRUTAS</v>
          </cell>
          <cell r="C176">
            <v>5</v>
          </cell>
        </row>
        <row r="177">
          <cell r="A177" t="str">
            <v>50171708</v>
          </cell>
          <cell r="B177" t="str">
            <v>VINAGRE BALSAMICO</v>
          </cell>
          <cell r="C177">
            <v>8</v>
          </cell>
        </row>
        <row r="178">
          <cell r="A178" t="str">
            <v>53131628</v>
          </cell>
          <cell r="B178" t="str">
            <v>JABON LIQUIDO PARA MANOS (CONSEJO)</v>
          </cell>
          <cell r="C178">
            <v>31</v>
          </cell>
        </row>
        <row r="179">
          <cell r="A179" t="str">
            <v>47131808</v>
          </cell>
          <cell r="B179" t="str">
            <v>BLANQUEADOR INODORO</v>
          </cell>
          <cell r="C179">
            <v>54</v>
          </cell>
        </row>
        <row r="180">
          <cell r="A180" t="str">
            <v>14111554</v>
          </cell>
          <cell r="B180" t="str">
            <v>POST IT 2X3</v>
          </cell>
          <cell r="C180">
            <v>284</v>
          </cell>
        </row>
        <row r="181">
          <cell r="A181" t="str">
            <v>47131611</v>
          </cell>
          <cell r="B181" t="str">
            <v>RECOGEDOR DE BASURA</v>
          </cell>
          <cell r="C181">
            <v>23</v>
          </cell>
        </row>
        <row r="182">
          <cell r="A182" t="str">
            <v>44121522</v>
          </cell>
          <cell r="B182" t="str">
            <v>SOBRE BLANCO 6X9</v>
          </cell>
          <cell r="C182">
            <v>718</v>
          </cell>
        </row>
        <row r="183">
          <cell r="A183" t="str">
            <v>44121732</v>
          </cell>
          <cell r="B183" t="str">
            <v>RESALTADORES ROSADO</v>
          </cell>
          <cell r="C183">
            <v>91</v>
          </cell>
        </row>
      </sheetData>
      <sheetData sheetId="2">
        <row r="1">
          <cell r="A1" t="str">
            <v>COD. ART.</v>
          </cell>
          <cell r="B1" t="str">
            <v>GRUPO
ARTICULO</v>
          </cell>
          <cell r="C1" t="str">
            <v>DESCRIPCION PRODUCTO</v>
          </cell>
          <cell r="D1" t="str">
            <v>FECHA ADQ.</v>
          </cell>
          <cell r="E1" t="str">
            <v>SALIDAS</v>
          </cell>
          <cell r="F1" t="str">
            <v>INVENTARIO ENERO</v>
          </cell>
          <cell r="G1" t="str">
            <v>ENTRADA</v>
          </cell>
          <cell r="H1" t="str">
            <v>EXISTENCIA</v>
          </cell>
          <cell r="I1" t="str">
            <v>PRECIO P/UNIDAD</v>
          </cell>
          <cell r="J1" t="str">
            <v>ITBIS P/UNIDAD</v>
          </cell>
          <cell r="K1" t="str">
            <v>VALOR
ITBIS INCLUIDO</v>
          </cell>
        </row>
        <row r="2">
          <cell r="A2" t="str">
            <v>12131706</v>
          </cell>
          <cell r="B2" t="str">
            <v>Aditivos</v>
          </cell>
          <cell r="C2" t="str">
            <v>FOSFORO</v>
          </cell>
          <cell r="D2">
            <v>43041</v>
          </cell>
          <cell r="E2">
            <v>41</v>
          </cell>
          <cell r="F2">
            <v>116</v>
          </cell>
          <cell r="G2">
            <v>8</v>
          </cell>
          <cell r="H2">
            <v>83</v>
          </cell>
          <cell r="I2">
            <v>21.99</v>
          </cell>
          <cell r="J2">
            <v>3.9581999999999997</v>
          </cell>
          <cell r="K2">
            <v>2153.7006000000001</v>
          </cell>
        </row>
        <row r="3">
          <cell r="A3" t="str">
            <v>12161803</v>
          </cell>
          <cell r="B3" t="str">
            <v>Suministros de limpieza</v>
          </cell>
          <cell r="C3" t="str">
            <v>Ambientador</v>
          </cell>
          <cell r="D3">
            <v>43041</v>
          </cell>
          <cell r="E3">
            <v>43</v>
          </cell>
          <cell r="F3">
            <v>70</v>
          </cell>
          <cell r="G3">
            <v>15</v>
          </cell>
          <cell r="H3">
            <v>42</v>
          </cell>
          <cell r="I3">
            <v>105.88</v>
          </cell>
          <cell r="J3">
            <v>19.058399999999999</v>
          </cell>
          <cell r="K3">
            <v>5247.4128000000001</v>
          </cell>
        </row>
        <row r="4">
          <cell r="A4" t="str">
            <v>12352211</v>
          </cell>
          <cell r="B4" t="str">
            <v>Compuesto y mezclas</v>
          </cell>
          <cell r="C4" t="str">
            <v>Crema para cafe</v>
          </cell>
          <cell r="D4">
            <v>43041</v>
          </cell>
          <cell r="E4">
            <v>32</v>
          </cell>
          <cell r="F4">
            <v>60</v>
          </cell>
          <cell r="G4">
            <v>8</v>
          </cell>
          <cell r="H4">
            <v>36</v>
          </cell>
          <cell r="I4">
            <v>194.88</v>
          </cell>
          <cell r="J4">
            <v>35.078399999999995</v>
          </cell>
          <cell r="K4">
            <v>8278.5023999999994</v>
          </cell>
        </row>
        <row r="5">
          <cell r="A5" t="str">
            <v>12352401</v>
          </cell>
          <cell r="B5" t="str">
            <v>Compuesto y mezclas</v>
          </cell>
          <cell r="C5" t="str">
            <v>TE FRÍO 50.0 ONZAS</v>
          </cell>
          <cell r="D5">
            <v>43041</v>
          </cell>
          <cell r="E5">
            <v>25</v>
          </cell>
          <cell r="F5">
            <v>76</v>
          </cell>
          <cell r="G5">
            <v>11</v>
          </cell>
          <cell r="H5">
            <v>62</v>
          </cell>
          <cell r="I5">
            <v>325</v>
          </cell>
          <cell r="J5">
            <v>58.5</v>
          </cell>
          <cell r="K5">
            <v>23777</v>
          </cell>
        </row>
        <row r="6">
          <cell r="A6" t="str">
            <v>12352403</v>
          </cell>
          <cell r="B6" t="str">
            <v>Compuesto y mezclas</v>
          </cell>
          <cell r="C6" t="str">
            <v>TE FRÍO 25.5 ONZAS</v>
          </cell>
          <cell r="D6">
            <v>43041</v>
          </cell>
          <cell r="E6">
            <v>7</v>
          </cell>
          <cell r="F6">
            <v>151</v>
          </cell>
          <cell r="G6">
            <v>2</v>
          </cell>
          <cell r="H6">
            <v>146</v>
          </cell>
          <cell r="I6">
            <v>202.05</v>
          </cell>
          <cell r="J6">
            <v>36.369</v>
          </cell>
          <cell r="K6">
            <v>34809.173999999999</v>
          </cell>
        </row>
        <row r="7">
          <cell r="A7" t="str">
            <v>14111506</v>
          </cell>
          <cell r="B7" t="str">
            <v>Materiales de papel</v>
          </cell>
          <cell r="C7" t="str">
            <v>PAPEL BOND 20 8 1/2 X 11</v>
          </cell>
          <cell r="D7">
            <v>43042</v>
          </cell>
          <cell r="E7">
            <v>212</v>
          </cell>
          <cell r="F7">
            <v>1027</v>
          </cell>
          <cell r="G7">
            <v>0</v>
          </cell>
          <cell r="H7">
            <v>735</v>
          </cell>
          <cell r="I7">
            <v>155</v>
          </cell>
          <cell r="J7">
            <v>27.9</v>
          </cell>
          <cell r="K7">
            <v>134431.5</v>
          </cell>
        </row>
        <row r="8">
          <cell r="A8" t="str">
            <v>14111509</v>
          </cell>
          <cell r="B8" t="str">
            <v>Materiales de papel</v>
          </cell>
          <cell r="C8" t="str">
            <v>PAPEL BOND 20 8 1/2 X 11 TIMBRADO</v>
          </cell>
          <cell r="D8">
            <v>42970</v>
          </cell>
          <cell r="E8">
            <v>0</v>
          </cell>
          <cell r="F8">
            <v>9</v>
          </cell>
          <cell r="G8">
            <v>0</v>
          </cell>
          <cell r="H8">
            <v>9</v>
          </cell>
          <cell r="I8">
            <v>375</v>
          </cell>
          <cell r="J8">
            <v>67.5</v>
          </cell>
          <cell r="K8">
            <v>3982.5</v>
          </cell>
        </row>
        <row r="9">
          <cell r="A9" t="str">
            <v>14111514</v>
          </cell>
          <cell r="B9" t="str">
            <v>Materiales de papel</v>
          </cell>
          <cell r="C9" t="str">
            <v>LIBRETAS RAYADAS 8 1/2 X 11</v>
          </cell>
          <cell r="D9">
            <v>43042</v>
          </cell>
          <cell r="E9">
            <v>27</v>
          </cell>
          <cell r="F9">
            <v>290</v>
          </cell>
          <cell r="G9">
            <v>18</v>
          </cell>
          <cell r="H9">
            <v>281</v>
          </cell>
          <cell r="I9">
            <v>22.46</v>
          </cell>
          <cell r="J9">
            <v>4.0427999999999997</v>
          </cell>
          <cell r="K9">
            <v>7447.2867999999999</v>
          </cell>
        </row>
        <row r="10">
          <cell r="A10" t="str">
            <v>14111530</v>
          </cell>
          <cell r="B10" t="str">
            <v>Materiales de papel</v>
          </cell>
          <cell r="C10" t="str">
            <v>POST IT AMARILLO 3 x 3</v>
          </cell>
          <cell r="D10">
            <v>42691</v>
          </cell>
          <cell r="E10">
            <v>16</v>
          </cell>
          <cell r="F10">
            <v>91</v>
          </cell>
          <cell r="G10">
            <v>0</v>
          </cell>
          <cell r="H10">
            <v>75</v>
          </cell>
          <cell r="I10">
            <v>11</v>
          </cell>
          <cell r="J10">
            <v>1.98</v>
          </cell>
          <cell r="K10">
            <v>973.5</v>
          </cell>
        </row>
        <row r="11">
          <cell r="A11" t="str">
            <v>14111531</v>
          </cell>
          <cell r="B11" t="str">
            <v>Materiales de papel</v>
          </cell>
          <cell r="C11" t="str">
            <v>LIBROS RECORD DE 500 PAGS</v>
          </cell>
          <cell r="D11">
            <v>43042</v>
          </cell>
          <cell r="E11">
            <v>2</v>
          </cell>
          <cell r="F11">
            <v>18</v>
          </cell>
          <cell r="G11">
            <v>0</v>
          </cell>
          <cell r="H11">
            <v>16</v>
          </cell>
          <cell r="I11">
            <v>225</v>
          </cell>
          <cell r="J11">
            <v>40.5</v>
          </cell>
          <cell r="K11">
            <v>4248</v>
          </cell>
        </row>
        <row r="12">
          <cell r="A12" t="str">
            <v>14111538</v>
          </cell>
          <cell r="B12" t="str">
            <v>Materiales de papel</v>
          </cell>
          <cell r="C12" t="str">
            <v>PAPEL BOND 8 1/2 X 14</v>
          </cell>
          <cell r="D12">
            <v>42725</v>
          </cell>
          <cell r="E12">
            <v>4</v>
          </cell>
          <cell r="F12">
            <v>19</v>
          </cell>
          <cell r="G12">
            <v>4</v>
          </cell>
          <cell r="H12">
            <v>19</v>
          </cell>
          <cell r="I12">
            <v>275</v>
          </cell>
          <cell r="J12">
            <v>49.5</v>
          </cell>
          <cell r="K12">
            <v>6165.5</v>
          </cell>
        </row>
        <row r="13">
          <cell r="A13" t="str">
            <v>14111542</v>
          </cell>
          <cell r="B13" t="str">
            <v>Materiales de papel</v>
          </cell>
          <cell r="C13" t="str">
            <v>PAPEL GRUESO DE HILO 8 1/2 X 11</v>
          </cell>
          <cell r="D13">
            <v>42179</v>
          </cell>
          <cell r="E13">
            <v>0</v>
          </cell>
          <cell r="F13">
            <v>14</v>
          </cell>
          <cell r="G13">
            <v>0</v>
          </cell>
          <cell r="H13">
            <v>14</v>
          </cell>
          <cell r="I13">
            <v>300</v>
          </cell>
          <cell r="J13">
            <v>54</v>
          </cell>
          <cell r="K13">
            <v>4956</v>
          </cell>
        </row>
        <row r="14">
          <cell r="A14" t="str">
            <v>14111546</v>
          </cell>
          <cell r="B14" t="str">
            <v>Materiales de papel</v>
          </cell>
          <cell r="C14" t="str">
            <v>LIBROS RECORD DE 300 PAGS</v>
          </cell>
          <cell r="D14">
            <v>2</v>
          </cell>
          <cell r="E14">
            <v>0</v>
          </cell>
          <cell r="F14">
            <v>51</v>
          </cell>
          <cell r="G14">
            <v>0</v>
          </cell>
          <cell r="H14">
            <v>51</v>
          </cell>
          <cell r="I14">
            <v>200</v>
          </cell>
          <cell r="J14">
            <v>36</v>
          </cell>
          <cell r="K14">
            <v>12036</v>
          </cell>
        </row>
        <row r="15">
          <cell r="A15" t="str">
            <v>14111549</v>
          </cell>
          <cell r="B15" t="str">
            <v>Materiales de papel</v>
          </cell>
          <cell r="C15" t="str">
            <v>POST IT AMARILLO 2 X 2</v>
          </cell>
          <cell r="D15">
            <v>42691</v>
          </cell>
          <cell r="E15">
            <v>14</v>
          </cell>
          <cell r="F15">
            <v>73</v>
          </cell>
          <cell r="G15">
            <v>1</v>
          </cell>
          <cell r="H15">
            <v>60</v>
          </cell>
          <cell r="I15">
            <v>11</v>
          </cell>
          <cell r="J15">
            <v>1.98</v>
          </cell>
          <cell r="K15">
            <v>778.80000000000007</v>
          </cell>
        </row>
        <row r="16">
          <cell r="A16" t="str">
            <v>14111703</v>
          </cell>
          <cell r="B16" t="str">
            <v>Suministros de limpieza</v>
          </cell>
          <cell r="C16" t="str">
            <v>TOALLAS P/ COCINA BAUNTY 2/1</v>
          </cell>
          <cell r="D16">
            <v>43041</v>
          </cell>
          <cell r="E16">
            <v>3</v>
          </cell>
          <cell r="F16">
            <v>20</v>
          </cell>
          <cell r="G16">
            <v>0</v>
          </cell>
          <cell r="H16">
            <v>17</v>
          </cell>
          <cell r="I16">
            <v>101.65</v>
          </cell>
          <cell r="J16">
            <v>18.297000000000001</v>
          </cell>
          <cell r="K16">
            <v>2039.0990000000002</v>
          </cell>
        </row>
        <row r="17">
          <cell r="A17" t="str">
            <v>14111704</v>
          </cell>
          <cell r="B17" t="str">
            <v>Suministros de limpieza</v>
          </cell>
          <cell r="C17" t="str">
            <v>SERVILLETAS DE MESA 500/1</v>
          </cell>
          <cell r="D17">
            <v>43041</v>
          </cell>
          <cell r="E17">
            <v>69</v>
          </cell>
          <cell r="F17">
            <v>365</v>
          </cell>
          <cell r="G17">
            <v>42</v>
          </cell>
          <cell r="H17">
            <v>338</v>
          </cell>
          <cell r="I17">
            <v>70.290000000000006</v>
          </cell>
          <cell r="J17">
            <v>12.652200000000001</v>
          </cell>
          <cell r="K17">
            <v>28034.463600000006</v>
          </cell>
        </row>
        <row r="18">
          <cell r="A18" t="str">
            <v>14111705</v>
          </cell>
          <cell r="B18" t="str">
            <v>Suministros de limpieza</v>
          </cell>
          <cell r="C18" t="str">
            <v>PAPEL JUMBO DE BAÑOS</v>
          </cell>
          <cell r="D18">
            <v>43111</v>
          </cell>
          <cell r="E18">
            <v>216</v>
          </cell>
          <cell r="F18">
            <v>446</v>
          </cell>
          <cell r="G18">
            <v>3</v>
          </cell>
          <cell r="H18">
            <v>233</v>
          </cell>
          <cell r="I18">
            <v>50</v>
          </cell>
          <cell r="J18">
            <v>9</v>
          </cell>
          <cell r="K18">
            <v>13747</v>
          </cell>
        </row>
        <row r="19">
          <cell r="A19" t="str">
            <v>14111707</v>
          </cell>
          <cell r="B19" t="str">
            <v>Suministros de limpieza</v>
          </cell>
          <cell r="C19" t="str">
            <v>PAPEL TOALLA PARA SECAR LAS MANOS</v>
          </cell>
          <cell r="D19">
            <v>43111</v>
          </cell>
          <cell r="E19">
            <v>210</v>
          </cell>
          <cell r="F19">
            <v>407</v>
          </cell>
          <cell r="G19">
            <v>60</v>
          </cell>
          <cell r="H19">
            <v>257</v>
          </cell>
          <cell r="I19">
            <v>90</v>
          </cell>
          <cell r="J19">
            <v>16.2</v>
          </cell>
          <cell r="K19">
            <v>27293.4</v>
          </cell>
        </row>
        <row r="20">
          <cell r="A20" t="str">
            <v>14111708</v>
          </cell>
          <cell r="B20" t="str">
            <v>Suministros de limpieza</v>
          </cell>
          <cell r="C20" t="str">
            <v>PAPEL DE BAÑO</v>
          </cell>
          <cell r="D20">
            <v>43041</v>
          </cell>
          <cell r="E20">
            <v>96</v>
          </cell>
          <cell r="F20">
            <v>74</v>
          </cell>
          <cell r="G20">
            <v>96</v>
          </cell>
          <cell r="H20">
            <v>74</v>
          </cell>
          <cell r="I20">
            <v>25</v>
          </cell>
          <cell r="J20">
            <v>4.5</v>
          </cell>
          <cell r="K20">
            <v>2183</v>
          </cell>
        </row>
        <row r="21">
          <cell r="A21" t="str">
            <v>14111709</v>
          </cell>
          <cell r="B21" t="str">
            <v>Suministros de limpieza</v>
          </cell>
          <cell r="C21" t="str">
            <v>PAÑUELOS FACIALES HÚMEDOS (LYSOL WIPES)</v>
          </cell>
          <cell r="D21">
            <v>43042</v>
          </cell>
          <cell r="E21">
            <v>4</v>
          </cell>
          <cell r="F21">
            <v>16</v>
          </cell>
          <cell r="G21">
            <v>0</v>
          </cell>
          <cell r="H21">
            <v>11</v>
          </cell>
          <cell r="I21">
            <v>67.75</v>
          </cell>
          <cell r="J21">
            <v>12.195</v>
          </cell>
          <cell r="K21">
            <v>879.39499999999998</v>
          </cell>
        </row>
        <row r="22">
          <cell r="A22" t="str">
            <v>15121528</v>
          </cell>
          <cell r="B22" t="str">
            <v>Lubricantes, aceites, grasas y anticorrosivos</v>
          </cell>
          <cell r="C22" t="str">
            <v>ACEITE DE 2 TIEMPO</v>
          </cell>
          <cell r="D22">
            <v>43053</v>
          </cell>
          <cell r="E22">
            <v>8</v>
          </cell>
          <cell r="F22">
            <v>16</v>
          </cell>
          <cell r="G22">
            <v>0</v>
          </cell>
          <cell r="H22">
            <v>8</v>
          </cell>
          <cell r="I22">
            <v>220</v>
          </cell>
          <cell r="J22">
            <v>39.6</v>
          </cell>
          <cell r="K22">
            <v>2076.8000000000002</v>
          </cell>
        </row>
        <row r="23">
          <cell r="A23" t="str">
            <v>31201500</v>
          </cell>
          <cell r="B23" t="str">
            <v>Suministros de oficina</v>
          </cell>
          <cell r="C23" t="str">
            <v>CINTA ADHESIVA 3/4</v>
          </cell>
          <cell r="D23">
            <v>43042</v>
          </cell>
          <cell r="E23">
            <v>25</v>
          </cell>
          <cell r="F23">
            <v>66</v>
          </cell>
          <cell r="G23">
            <v>0</v>
          </cell>
          <cell r="H23">
            <v>7</v>
          </cell>
          <cell r="I23">
            <v>55</v>
          </cell>
          <cell r="J23">
            <v>9.9</v>
          </cell>
          <cell r="K23">
            <v>454.30000000000007</v>
          </cell>
        </row>
        <row r="24">
          <cell r="A24" t="str">
            <v>41111604</v>
          </cell>
          <cell r="B24" t="str">
            <v>Suministros de oficina</v>
          </cell>
          <cell r="C24" t="str">
            <v>REGLAS PLASTICAS</v>
          </cell>
          <cell r="D24">
            <v>42844</v>
          </cell>
          <cell r="E24">
            <v>2</v>
          </cell>
          <cell r="F24">
            <v>40</v>
          </cell>
          <cell r="G24">
            <v>0</v>
          </cell>
          <cell r="H24">
            <v>33</v>
          </cell>
          <cell r="I24">
            <v>5.22</v>
          </cell>
          <cell r="J24">
            <v>0.93959999999999988</v>
          </cell>
          <cell r="K24">
            <v>203.26679999999999</v>
          </cell>
        </row>
        <row r="25">
          <cell r="A25" t="str">
            <v>43201809</v>
          </cell>
          <cell r="B25" t="str">
            <v>Suministros de oficina</v>
          </cell>
          <cell r="C25" t="str">
            <v>CDS</v>
          </cell>
          <cell r="D25">
            <v>43042</v>
          </cell>
          <cell r="E25">
            <v>0</v>
          </cell>
          <cell r="F25">
            <v>373</v>
          </cell>
          <cell r="G25">
            <v>0</v>
          </cell>
          <cell r="H25">
            <v>373</v>
          </cell>
          <cell r="I25">
            <v>15</v>
          </cell>
          <cell r="J25">
            <v>2.6999999999999997</v>
          </cell>
          <cell r="K25">
            <v>6602.0999999999995</v>
          </cell>
        </row>
        <row r="26">
          <cell r="A26" t="str">
            <v>43201811</v>
          </cell>
          <cell r="B26" t="str">
            <v>Suministros de oficina</v>
          </cell>
          <cell r="C26" t="str">
            <v>DVD</v>
          </cell>
          <cell r="D26">
            <v>42691</v>
          </cell>
          <cell r="E26">
            <v>13</v>
          </cell>
          <cell r="F26">
            <v>618</v>
          </cell>
          <cell r="G26">
            <v>8</v>
          </cell>
          <cell r="H26">
            <v>613</v>
          </cell>
          <cell r="I26">
            <v>15</v>
          </cell>
          <cell r="J26">
            <v>2.6999999999999997</v>
          </cell>
          <cell r="K26">
            <v>10850.1</v>
          </cell>
        </row>
        <row r="27">
          <cell r="A27" t="str">
            <v>44101707</v>
          </cell>
          <cell r="B27" t="str">
            <v>Suministros de oficina</v>
          </cell>
          <cell r="C27" t="str">
            <v>GRAPADORAS</v>
          </cell>
          <cell r="D27">
            <v>43089</v>
          </cell>
          <cell r="E27">
            <v>10</v>
          </cell>
          <cell r="F27">
            <v>42</v>
          </cell>
          <cell r="G27">
            <v>3</v>
          </cell>
          <cell r="H27">
            <v>35</v>
          </cell>
          <cell r="I27">
            <v>260</v>
          </cell>
          <cell r="J27">
            <v>46.8</v>
          </cell>
          <cell r="K27">
            <v>10738</v>
          </cell>
        </row>
        <row r="28">
          <cell r="A28" t="str">
            <v>44101730</v>
          </cell>
          <cell r="B28" t="str">
            <v>Suministros de oficina</v>
          </cell>
          <cell r="C28" t="str">
            <v>GRAPADORAS PAPER PRO 15 PAGS</v>
          </cell>
          <cell r="D28">
            <v>43005</v>
          </cell>
          <cell r="E28">
            <v>1</v>
          </cell>
          <cell r="F28">
            <v>2</v>
          </cell>
          <cell r="G28">
            <v>0</v>
          </cell>
          <cell r="H28">
            <v>1</v>
          </cell>
          <cell r="I28">
            <v>1200</v>
          </cell>
          <cell r="J28">
            <v>216</v>
          </cell>
          <cell r="K28">
            <v>1416</v>
          </cell>
        </row>
        <row r="29">
          <cell r="A29" t="str">
            <v>44101731</v>
          </cell>
          <cell r="B29" t="str">
            <v>Suministros de oficina</v>
          </cell>
          <cell r="C29" t="str">
            <v>GRAPADORAS PAPER PRO 25 PAGS</v>
          </cell>
          <cell r="D29">
            <v>43089</v>
          </cell>
          <cell r="E29">
            <v>0</v>
          </cell>
          <cell r="F29">
            <v>19</v>
          </cell>
          <cell r="G29">
            <v>0</v>
          </cell>
          <cell r="H29">
            <v>19</v>
          </cell>
          <cell r="I29">
            <v>1500</v>
          </cell>
          <cell r="J29">
            <v>270</v>
          </cell>
          <cell r="K29">
            <v>33630</v>
          </cell>
        </row>
        <row r="30">
          <cell r="A30" t="str">
            <v>44101732</v>
          </cell>
          <cell r="B30" t="str">
            <v>Suministros de oficina</v>
          </cell>
          <cell r="C30" t="str">
            <v>GRAPADORAS PAPER PRO 60 PAGS</v>
          </cell>
          <cell r="D30">
            <v>43089</v>
          </cell>
          <cell r="E30">
            <v>0</v>
          </cell>
          <cell r="F30">
            <v>2</v>
          </cell>
          <cell r="G30">
            <v>0</v>
          </cell>
          <cell r="H30">
            <v>2</v>
          </cell>
          <cell r="I30">
            <v>2000</v>
          </cell>
          <cell r="J30">
            <v>360</v>
          </cell>
          <cell r="K30">
            <v>4720</v>
          </cell>
        </row>
        <row r="31">
          <cell r="A31" t="str">
            <v>44101800</v>
          </cell>
          <cell r="B31" t="str">
            <v>Suministros de oficina</v>
          </cell>
          <cell r="C31" t="str">
            <v>CALCULADORA CASIO DE MANO</v>
          </cell>
          <cell r="D31">
            <v>42844</v>
          </cell>
          <cell r="E31">
            <v>2</v>
          </cell>
          <cell r="F31">
            <v>6</v>
          </cell>
          <cell r="G31">
            <v>1</v>
          </cell>
          <cell r="H31">
            <v>5</v>
          </cell>
          <cell r="I31">
            <v>372.88</v>
          </cell>
          <cell r="J31">
            <v>67.118399999999994</v>
          </cell>
          <cell r="K31">
            <v>2199.9920000000002</v>
          </cell>
        </row>
        <row r="32">
          <cell r="A32" t="str">
            <v>44103109</v>
          </cell>
          <cell r="B32" t="str">
            <v>Suministros de oficina</v>
          </cell>
          <cell r="C32" t="str">
            <v>IMAGEN DRUM P/112A HPTCE314A</v>
          </cell>
          <cell r="D32">
            <v>2</v>
          </cell>
          <cell r="E32">
            <v>0</v>
          </cell>
          <cell r="F32">
            <v>2</v>
          </cell>
          <cell r="G32">
            <v>0</v>
          </cell>
          <cell r="H32">
            <v>2</v>
          </cell>
          <cell r="I32">
            <v>2400</v>
          </cell>
          <cell r="J32">
            <v>432</v>
          </cell>
          <cell r="K32">
            <v>5664</v>
          </cell>
        </row>
        <row r="33">
          <cell r="A33" t="str">
            <v>44103123</v>
          </cell>
          <cell r="B33" t="str">
            <v>Suministros de oficina</v>
          </cell>
          <cell r="C33" t="str">
            <v>TONER HP CB 435A</v>
          </cell>
          <cell r="D33">
            <v>2</v>
          </cell>
          <cell r="E33">
            <v>0</v>
          </cell>
          <cell r="F33">
            <v>2</v>
          </cell>
          <cell r="G33">
            <v>0</v>
          </cell>
          <cell r="H33">
            <v>2</v>
          </cell>
          <cell r="I33">
            <v>2500</v>
          </cell>
          <cell r="J33">
            <v>450</v>
          </cell>
          <cell r="K33">
            <v>5900</v>
          </cell>
        </row>
        <row r="34">
          <cell r="A34" t="str">
            <v>44103124</v>
          </cell>
          <cell r="B34" t="str">
            <v>Suministros de oficina</v>
          </cell>
          <cell r="C34" t="str">
            <v>TONER MP4500 BLACK MAQ. RICOH</v>
          </cell>
          <cell r="D34">
            <v>42759</v>
          </cell>
          <cell r="E34">
            <v>0</v>
          </cell>
          <cell r="F34">
            <v>7</v>
          </cell>
          <cell r="G34">
            <v>0</v>
          </cell>
          <cell r="H34">
            <v>7</v>
          </cell>
          <cell r="I34">
            <v>3042</v>
          </cell>
          <cell r="J34">
            <v>547.55999999999995</v>
          </cell>
          <cell r="K34">
            <v>25126.92</v>
          </cell>
        </row>
        <row r="35">
          <cell r="A35" t="str">
            <v>44103125</v>
          </cell>
          <cell r="B35" t="str">
            <v>Suministros de oficina</v>
          </cell>
          <cell r="C35" t="str">
            <v>TONER MP1170D BLACK MAQ. RICOH</v>
          </cell>
          <cell r="D35">
            <v>2</v>
          </cell>
          <cell r="E35">
            <v>0</v>
          </cell>
          <cell r="F35">
            <v>4</v>
          </cell>
          <cell r="G35">
            <v>0</v>
          </cell>
          <cell r="H35">
            <v>4</v>
          </cell>
          <cell r="I35">
            <v>30242</v>
          </cell>
          <cell r="J35">
            <v>5443.5599999999995</v>
          </cell>
          <cell r="K35">
            <v>142742.24</v>
          </cell>
        </row>
        <row r="36">
          <cell r="A36" t="str">
            <v>44103137</v>
          </cell>
          <cell r="B36" t="str">
            <v>Suministros de oficina</v>
          </cell>
          <cell r="C36" t="str">
            <v>TONER HP CC531A CYAN CP-2025</v>
          </cell>
          <cell r="D36">
            <v>43130</v>
          </cell>
          <cell r="E36">
            <v>1</v>
          </cell>
          <cell r="F36">
            <v>15</v>
          </cell>
          <cell r="G36">
            <v>0</v>
          </cell>
          <cell r="H36">
            <v>14</v>
          </cell>
          <cell r="I36">
            <v>4025.52</v>
          </cell>
          <cell r="J36">
            <v>724.59359999999992</v>
          </cell>
          <cell r="K36">
            <v>66501.590400000001</v>
          </cell>
        </row>
        <row r="37">
          <cell r="A37" t="str">
            <v>44103138</v>
          </cell>
          <cell r="B37" t="str">
            <v>Suministros de oficina</v>
          </cell>
          <cell r="C37" t="str">
            <v>TONER HP CC530A</v>
          </cell>
          <cell r="D37">
            <v>43130</v>
          </cell>
          <cell r="E37">
            <v>2</v>
          </cell>
          <cell r="F37">
            <v>9</v>
          </cell>
          <cell r="G37">
            <v>1</v>
          </cell>
          <cell r="H37">
            <v>8</v>
          </cell>
          <cell r="I37">
            <v>4083.61</v>
          </cell>
          <cell r="J37">
            <v>735.0498</v>
          </cell>
          <cell r="K37">
            <v>38549.278400000003</v>
          </cell>
        </row>
        <row r="38">
          <cell r="A38" t="str">
            <v>44103139</v>
          </cell>
          <cell r="B38" t="str">
            <v>Suministros de oficina</v>
          </cell>
          <cell r="C38" t="str">
            <v>TONER  HP Q7553A</v>
          </cell>
          <cell r="D38">
            <v>42151</v>
          </cell>
          <cell r="E38">
            <v>0</v>
          </cell>
          <cell r="F38">
            <v>33</v>
          </cell>
          <cell r="G38">
            <v>0</v>
          </cell>
          <cell r="H38">
            <v>33</v>
          </cell>
          <cell r="I38">
            <v>3500</v>
          </cell>
          <cell r="J38">
            <v>630</v>
          </cell>
          <cell r="K38">
            <v>136290</v>
          </cell>
        </row>
        <row r="39">
          <cell r="A39" t="str">
            <v>44103140</v>
          </cell>
          <cell r="B39" t="str">
            <v>Suministros de oficina</v>
          </cell>
          <cell r="C39" t="str">
            <v>TONER HP CE400A</v>
          </cell>
          <cell r="D39">
            <v>43130</v>
          </cell>
          <cell r="E39">
            <v>0</v>
          </cell>
          <cell r="F39">
            <v>8</v>
          </cell>
          <cell r="G39">
            <v>0</v>
          </cell>
          <cell r="H39">
            <v>8</v>
          </cell>
          <cell r="I39">
            <v>5463</v>
          </cell>
          <cell r="J39">
            <v>983.33999999999992</v>
          </cell>
          <cell r="K39">
            <v>51570.720000000001</v>
          </cell>
        </row>
        <row r="40">
          <cell r="A40" t="str">
            <v>44103141</v>
          </cell>
          <cell r="B40" t="str">
            <v>Suministros de oficina</v>
          </cell>
          <cell r="C40" t="str">
            <v>TONER HP CE401A</v>
          </cell>
          <cell r="D40">
            <v>43130</v>
          </cell>
          <cell r="E40">
            <v>0</v>
          </cell>
          <cell r="F40">
            <v>10</v>
          </cell>
          <cell r="G40">
            <v>0</v>
          </cell>
          <cell r="H40">
            <v>10</v>
          </cell>
          <cell r="I40">
            <v>7325.02</v>
          </cell>
          <cell r="J40">
            <v>1318.5036</v>
          </cell>
          <cell r="K40">
            <v>86435.236000000004</v>
          </cell>
        </row>
        <row r="41">
          <cell r="A41" t="str">
            <v>44103142</v>
          </cell>
          <cell r="B41" t="str">
            <v>Suministros de oficina</v>
          </cell>
          <cell r="C41" t="str">
            <v>TONER HP CE402A</v>
          </cell>
          <cell r="D41">
            <v>43130</v>
          </cell>
          <cell r="E41">
            <v>0</v>
          </cell>
          <cell r="F41">
            <v>12</v>
          </cell>
          <cell r="G41">
            <v>0</v>
          </cell>
          <cell r="H41">
            <v>12</v>
          </cell>
          <cell r="I41">
            <v>7325.02</v>
          </cell>
          <cell r="J41">
            <v>1318.5036</v>
          </cell>
          <cell r="K41">
            <v>103722.28320000001</v>
          </cell>
        </row>
        <row r="42">
          <cell r="A42" t="str">
            <v>44103143</v>
          </cell>
          <cell r="B42" t="str">
            <v>Suministros de oficina</v>
          </cell>
          <cell r="C42" t="str">
            <v>TONER HP CE403A</v>
          </cell>
          <cell r="D42">
            <v>43130</v>
          </cell>
          <cell r="E42">
            <v>0</v>
          </cell>
          <cell r="F42">
            <v>10</v>
          </cell>
          <cell r="G42">
            <v>0</v>
          </cell>
          <cell r="H42">
            <v>9</v>
          </cell>
          <cell r="I42">
            <v>7325.02</v>
          </cell>
          <cell r="J42">
            <v>1318.5036</v>
          </cell>
          <cell r="K42">
            <v>77791.712400000004</v>
          </cell>
        </row>
        <row r="43">
          <cell r="A43" t="str">
            <v>44103144</v>
          </cell>
          <cell r="B43" t="str">
            <v>Suministros de oficina</v>
          </cell>
          <cell r="C43" t="str">
            <v>TONER HP CF380A</v>
          </cell>
          <cell r="D43">
            <v>43130</v>
          </cell>
          <cell r="E43">
            <v>0</v>
          </cell>
          <cell r="F43">
            <v>5</v>
          </cell>
          <cell r="G43">
            <v>0</v>
          </cell>
          <cell r="H43">
            <v>3</v>
          </cell>
          <cell r="I43">
            <v>3028.95</v>
          </cell>
          <cell r="J43">
            <v>545.2109999999999</v>
          </cell>
          <cell r="K43">
            <v>10722.482999999998</v>
          </cell>
        </row>
        <row r="44">
          <cell r="A44" t="str">
            <v>44103149</v>
          </cell>
          <cell r="B44" t="str">
            <v>Suministros de oficina</v>
          </cell>
          <cell r="C44" t="str">
            <v>TONER HP CC533A MAGENTA</v>
          </cell>
          <cell r="D44">
            <v>43130</v>
          </cell>
          <cell r="E44">
            <v>1</v>
          </cell>
          <cell r="F44">
            <v>11</v>
          </cell>
          <cell r="G44">
            <v>1</v>
          </cell>
          <cell r="H44">
            <v>11</v>
          </cell>
          <cell r="I44">
            <v>4025.7</v>
          </cell>
          <cell r="J44">
            <v>724.62599999999998</v>
          </cell>
          <cell r="K44">
            <v>52253.586000000003</v>
          </cell>
        </row>
        <row r="45">
          <cell r="A45" t="str">
            <v>44103150</v>
          </cell>
          <cell r="B45" t="str">
            <v>Suministros de oficina</v>
          </cell>
          <cell r="C45" t="str">
            <v>TONER HP CC532 YELLOW</v>
          </cell>
          <cell r="D45">
            <v>43130</v>
          </cell>
          <cell r="E45">
            <v>1</v>
          </cell>
          <cell r="F45">
            <v>13</v>
          </cell>
          <cell r="G45">
            <v>0</v>
          </cell>
          <cell r="H45">
            <v>12</v>
          </cell>
          <cell r="I45">
            <v>4025.52</v>
          </cell>
          <cell r="J45">
            <v>724.59359999999992</v>
          </cell>
          <cell r="K45">
            <v>57001.363199999993</v>
          </cell>
        </row>
        <row r="46">
          <cell r="A46" t="str">
            <v>44103160</v>
          </cell>
          <cell r="B46" t="str">
            <v>Suministros de oficina</v>
          </cell>
          <cell r="C46" t="str">
            <v>CARTUCHO HP PLOTER AZUL(CIAN) C4911A 69ML</v>
          </cell>
          <cell r="D46">
            <v>42817</v>
          </cell>
          <cell r="E46">
            <v>0</v>
          </cell>
          <cell r="F46">
            <v>5</v>
          </cell>
          <cell r="G46">
            <v>0</v>
          </cell>
          <cell r="H46">
            <v>5</v>
          </cell>
          <cell r="I46">
            <v>1819.92</v>
          </cell>
          <cell r="J46">
            <v>327.5856</v>
          </cell>
          <cell r="K46">
            <v>10737.528</v>
          </cell>
        </row>
        <row r="47">
          <cell r="A47" t="str">
            <v>44103161</v>
          </cell>
          <cell r="B47" t="str">
            <v>Suministros de oficina</v>
          </cell>
          <cell r="C47" t="str">
            <v>CARTUCHO HP PLOTER ROSADO(MAGENTA) C4912A 69ML</v>
          </cell>
          <cell r="D47">
            <v>42817</v>
          </cell>
          <cell r="E47">
            <v>0</v>
          </cell>
          <cell r="F47">
            <v>5</v>
          </cell>
          <cell r="G47">
            <v>0</v>
          </cell>
          <cell r="H47">
            <v>5</v>
          </cell>
          <cell r="I47">
            <v>1819</v>
          </cell>
          <cell r="J47">
            <v>327.42</v>
          </cell>
          <cell r="K47">
            <v>10732.1</v>
          </cell>
        </row>
        <row r="48">
          <cell r="A48" t="str">
            <v>44103162</v>
          </cell>
          <cell r="B48" t="str">
            <v>Suministros de oficina</v>
          </cell>
          <cell r="C48" t="str">
            <v>CARTUCHO HP PLOTER AMARILLO C4913A 69ML</v>
          </cell>
          <cell r="D48">
            <v>42817</v>
          </cell>
          <cell r="E48">
            <v>0</v>
          </cell>
          <cell r="F48">
            <v>5</v>
          </cell>
          <cell r="G48">
            <v>0</v>
          </cell>
          <cell r="H48">
            <v>5</v>
          </cell>
          <cell r="I48">
            <v>1819.92</v>
          </cell>
          <cell r="J48">
            <v>327.5856</v>
          </cell>
          <cell r="K48">
            <v>10737.528</v>
          </cell>
        </row>
        <row r="49">
          <cell r="A49" t="str">
            <v>44103163</v>
          </cell>
          <cell r="B49" t="str">
            <v>Suministros de oficina</v>
          </cell>
          <cell r="C49" t="str">
            <v>CARTUCHO HP PLOTER NEGRO CH565A 69ML</v>
          </cell>
          <cell r="D49">
            <v>42817</v>
          </cell>
          <cell r="E49">
            <v>0</v>
          </cell>
          <cell r="F49">
            <v>5</v>
          </cell>
          <cell r="G49">
            <v>0</v>
          </cell>
          <cell r="H49">
            <v>5</v>
          </cell>
          <cell r="I49">
            <v>1650.77</v>
          </cell>
          <cell r="J49">
            <v>297.1386</v>
          </cell>
          <cell r="K49">
            <v>9739.5429999999997</v>
          </cell>
        </row>
        <row r="50">
          <cell r="A50" t="str">
            <v>44111503</v>
          </cell>
          <cell r="B50" t="str">
            <v>Suministros de oficina</v>
          </cell>
          <cell r="C50" t="str">
            <v>BANDEJA DE ESCRITORIO PLASTICAS</v>
          </cell>
          <cell r="D50">
            <v>43042</v>
          </cell>
          <cell r="E50">
            <v>2</v>
          </cell>
          <cell r="F50">
            <v>39</v>
          </cell>
          <cell r="G50">
            <v>0</v>
          </cell>
          <cell r="H50">
            <v>37</v>
          </cell>
          <cell r="I50">
            <v>88.56</v>
          </cell>
          <cell r="J50">
            <v>15.940799999999999</v>
          </cell>
          <cell r="K50">
            <v>3866.5295999999998</v>
          </cell>
        </row>
        <row r="51">
          <cell r="A51" t="str">
            <v>44111522</v>
          </cell>
          <cell r="B51" t="str">
            <v>Suministros de oficina</v>
          </cell>
          <cell r="C51" t="str">
            <v>AGENDAS DE ESCRITORIO</v>
          </cell>
          <cell r="D51">
            <v>42719</v>
          </cell>
          <cell r="E51">
            <v>0</v>
          </cell>
          <cell r="F51">
            <v>8</v>
          </cell>
          <cell r="G51">
            <v>0</v>
          </cell>
          <cell r="H51">
            <v>0</v>
          </cell>
          <cell r="I51">
            <v>100</v>
          </cell>
          <cell r="J51">
            <v>18</v>
          </cell>
          <cell r="K51">
            <v>0</v>
          </cell>
        </row>
        <row r="52">
          <cell r="A52" t="str">
            <v>44112001</v>
          </cell>
          <cell r="B52" t="str">
            <v>Suministros de oficina</v>
          </cell>
          <cell r="C52" t="str">
            <v>LIBRETAS RAYADAS 5 X 8</v>
          </cell>
          <cell r="D52">
            <v>43042</v>
          </cell>
          <cell r="E52">
            <v>44</v>
          </cell>
          <cell r="F52">
            <v>288</v>
          </cell>
          <cell r="G52">
            <v>24</v>
          </cell>
          <cell r="H52">
            <v>268</v>
          </cell>
          <cell r="I52">
            <v>12.5</v>
          </cell>
          <cell r="J52">
            <v>2.25</v>
          </cell>
          <cell r="K52">
            <v>3953</v>
          </cell>
        </row>
        <row r="53">
          <cell r="A53" t="str">
            <v>44121503</v>
          </cell>
          <cell r="B53" t="str">
            <v>Materiales de papel</v>
          </cell>
          <cell r="C53" t="str">
            <v>SOBRE MANILA 9 X 12</v>
          </cell>
          <cell r="D53">
            <v>42950</v>
          </cell>
          <cell r="E53">
            <v>105</v>
          </cell>
          <cell r="F53">
            <v>7410</v>
          </cell>
          <cell r="G53">
            <v>0</v>
          </cell>
          <cell r="H53">
            <v>7248</v>
          </cell>
          <cell r="I53">
            <v>5</v>
          </cell>
          <cell r="J53">
            <v>0.89999999999999991</v>
          </cell>
          <cell r="K53">
            <v>42763.200000000004</v>
          </cell>
        </row>
        <row r="54">
          <cell r="A54" t="str">
            <v>44121513</v>
          </cell>
          <cell r="B54" t="str">
            <v>Materiales de papel</v>
          </cell>
          <cell r="C54" t="str">
            <v>SOBRE MANILA 10 X 13</v>
          </cell>
          <cell r="D54">
            <v>42950</v>
          </cell>
          <cell r="E54">
            <v>15</v>
          </cell>
          <cell r="F54">
            <v>5194</v>
          </cell>
          <cell r="G54">
            <v>0</v>
          </cell>
          <cell r="H54">
            <v>5139</v>
          </cell>
          <cell r="I54">
            <v>7</v>
          </cell>
          <cell r="J54">
            <v>1.26</v>
          </cell>
          <cell r="K54">
            <v>42448.14</v>
          </cell>
        </row>
        <row r="55">
          <cell r="A55" t="str">
            <v>44121514</v>
          </cell>
          <cell r="B55" t="str">
            <v>Materiales de papel</v>
          </cell>
          <cell r="C55" t="str">
            <v>SOBRE MANILA 6 X 9</v>
          </cell>
          <cell r="D55">
            <v>42583</v>
          </cell>
          <cell r="E55">
            <v>32</v>
          </cell>
          <cell r="F55">
            <v>608</v>
          </cell>
          <cell r="G55">
            <v>0</v>
          </cell>
          <cell r="H55">
            <v>533</v>
          </cell>
          <cell r="I55">
            <v>4</v>
          </cell>
          <cell r="J55">
            <v>0.72</v>
          </cell>
          <cell r="K55">
            <v>2515.7599999999998</v>
          </cell>
        </row>
        <row r="56">
          <cell r="A56" t="str">
            <v>44121516</v>
          </cell>
          <cell r="B56" t="str">
            <v>Materiales de papel</v>
          </cell>
          <cell r="C56" t="str">
            <v>SOBRE MANILA 14 X 17</v>
          </cell>
          <cell r="D56">
            <v>42950</v>
          </cell>
          <cell r="E56">
            <v>10</v>
          </cell>
          <cell r="F56">
            <v>1699</v>
          </cell>
          <cell r="G56">
            <v>0</v>
          </cell>
          <cell r="H56">
            <v>1689</v>
          </cell>
          <cell r="I56">
            <v>8</v>
          </cell>
          <cell r="J56">
            <v>1.44</v>
          </cell>
          <cell r="K56">
            <v>15944.16</v>
          </cell>
        </row>
        <row r="57">
          <cell r="A57" t="str">
            <v>44121517</v>
          </cell>
          <cell r="B57" t="str">
            <v>Materiales de papel</v>
          </cell>
          <cell r="C57" t="str">
            <v>SOBRE  BLANCO NO. 10</v>
          </cell>
          <cell r="D57">
            <v>2</v>
          </cell>
          <cell r="E57">
            <v>10</v>
          </cell>
          <cell r="F57">
            <v>1047</v>
          </cell>
          <cell r="G57">
            <v>10</v>
          </cell>
          <cell r="H57">
            <v>1047</v>
          </cell>
          <cell r="I57">
            <v>4</v>
          </cell>
          <cell r="J57">
            <v>0.72</v>
          </cell>
          <cell r="K57">
            <v>4941.84</v>
          </cell>
        </row>
        <row r="58">
          <cell r="A58" t="str">
            <v>44121518</v>
          </cell>
          <cell r="B58" t="str">
            <v>Materiales de papel</v>
          </cell>
          <cell r="C58" t="str">
            <v>SOBRE BLANCO TIMBRADO NO.10</v>
          </cell>
          <cell r="D58">
            <v>42650</v>
          </cell>
          <cell r="E58">
            <v>1200</v>
          </cell>
          <cell r="F58">
            <v>12077</v>
          </cell>
          <cell r="G58">
            <v>0</v>
          </cell>
          <cell r="H58">
            <v>10877</v>
          </cell>
          <cell r="I58">
            <v>6</v>
          </cell>
          <cell r="J58">
            <v>1.08</v>
          </cell>
          <cell r="K58">
            <v>77009.16</v>
          </cell>
        </row>
        <row r="59">
          <cell r="A59" t="str">
            <v>44121519</v>
          </cell>
          <cell r="B59" t="str">
            <v>Materiales de papel</v>
          </cell>
          <cell r="C59" t="str">
            <v>SOBRE CREMA TIMBRADO NO. 10</v>
          </cell>
          <cell r="D59">
            <v>2</v>
          </cell>
          <cell r="E59">
            <v>0</v>
          </cell>
          <cell r="F59">
            <v>2680</v>
          </cell>
          <cell r="G59">
            <v>0</v>
          </cell>
          <cell r="H59">
            <v>2680</v>
          </cell>
          <cell r="I59">
            <v>6</v>
          </cell>
          <cell r="J59">
            <v>1.08</v>
          </cell>
          <cell r="K59">
            <v>18974.400000000001</v>
          </cell>
        </row>
        <row r="60">
          <cell r="A60" t="str">
            <v>44121521</v>
          </cell>
          <cell r="B60" t="str">
            <v>Suministros de oficina</v>
          </cell>
          <cell r="C60" t="str">
            <v>SOBRE MANILA 10 X 15</v>
          </cell>
          <cell r="D60">
            <v>42950</v>
          </cell>
          <cell r="E60">
            <v>20</v>
          </cell>
          <cell r="F60">
            <v>3899</v>
          </cell>
          <cell r="G60">
            <v>0</v>
          </cell>
          <cell r="H60">
            <v>3859</v>
          </cell>
          <cell r="I60">
            <v>0</v>
          </cell>
          <cell r="J60">
            <v>7</v>
          </cell>
          <cell r="K60">
            <v>27013</v>
          </cell>
        </row>
        <row r="61">
          <cell r="A61" t="str">
            <v>44121522</v>
          </cell>
          <cell r="B61" t="str">
            <v>Suministros de oficina</v>
          </cell>
          <cell r="C61" t="str">
            <v>SOBRE BLANCO 6 X 9</v>
          </cell>
          <cell r="D61">
            <v>42950</v>
          </cell>
          <cell r="E61">
            <v>0</v>
          </cell>
          <cell r="F61">
            <v>718</v>
          </cell>
          <cell r="G61">
            <v>0</v>
          </cell>
          <cell r="H61">
            <v>718</v>
          </cell>
          <cell r="I61">
            <v>0</v>
          </cell>
          <cell r="J61">
            <v>4</v>
          </cell>
          <cell r="K61">
            <v>2872</v>
          </cell>
        </row>
        <row r="62">
          <cell r="A62" t="str">
            <v>44121618</v>
          </cell>
          <cell r="B62" t="str">
            <v>Suministros de oficina</v>
          </cell>
          <cell r="C62" t="str">
            <v>TIJERA</v>
          </cell>
          <cell r="D62">
            <v>42947</v>
          </cell>
          <cell r="E62">
            <v>1</v>
          </cell>
          <cell r="F62">
            <v>15</v>
          </cell>
          <cell r="G62">
            <v>0</v>
          </cell>
          <cell r="H62">
            <v>13</v>
          </cell>
          <cell r="I62">
            <v>0</v>
          </cell>
          <cell r="J62">
            <v>25</v>
          </cell>
          <cell r="K62">
            <v>325</v>
          </cell>
        </row>
        <row r="63">
          <cell r="A63" t="str">
            <v>44121622</v>
          </cell>
          <cell r="B63" t="str">
            <v>Suministros de oficina</v>
          </cell>
          <cell r="C63" t="str">
            <v>CERAS PARA CONTAR</v>
          </cell>
          <cell r="D63">
            <v>42691</v>
          </cell>
          <cell r="E63">
            <v>1</v>
          </cell>
          <cell r="F63">
            <v>30</v>
          </cell>
          <cell r="G63">
            <v>0</v>
          </cell>
          <cell r="H63">
            <v>18</v>
          </cell>
          <cell r="I63">
            <v>0</v>
          </cell>
          <cell r="J63">
            <v>12</v>
          </cell>
          <cell r="K63">
            <v>216</v>
          </cell>
        </row>
        <row r="64">
          <cell r="A64" t="str">
            <v>44121635</v>
          </cell>
          <cell r="B64" t="str">
            <v>Suministros de oficina</v>
          </cell>
          <cell r="C64" t="str">
            <v>DISPENSADOR PARA CINTA DE 3/4</v>
          </cell>
          <cell r="D64">
            <v>43042</v>
          </cell>
          <cell r="E64">
            <v>1</v>
          </cell>
          <cell r="F64">
            <v>8</v>
          </cell>
          <cell r="G64">
            <v>0</v>
          </cell>
          <cell r="H64">
            <v>7</v>
          </cell>
          <cell r="I64">
            <v>52.2</v>
          </cell>
          <cell r="J64">
            <v>9.3960000000000008</v>
          </cell>
          <cell r="K64">
            <v>431.17200000000003</v>
          </cell>
        </row>
        <row r="65">
          <cell r="A65" t="str">
            <v>44121636</v>
          </cell>
          <cell r="B65" t="str">
            <v>Suministros de oficina</v>
          </cell>
          <cell r="C65" t="str">
            <v>SACAPUNTA METAL</v>
          </cell>
          <cell r="D65">
            <v>42844</v>
          </cell>
          <cell r="E65">
            <v>1</v>
          </cell>
          <cell r="F65">
            <v>3</v>
          </cell>
          <cell r="G65">
            <v>0</v>
          </cell>
          <cell r="H65">
            <v>2</v>
          </cell>
          <cell r="I65">
            <v>675.85</v>
          </cell>
          <cell r="J65">
            <v>121.65300000000001</v>
          </cell>
          <cell r="K65">
            <v>1595.0060000000001</v>
          </cell>
        </row>
        <row r="66">
          <cell r="A66" t="str">
            <v>44121708</v>
          </cell>
          <cell r="B66" t="str">
            <v>Suministros de oficina</v>
          </cell>
          <cell r="C66" t="str">
            <v>MARCADORES PARA PIZARRA</v>
          </cell>
          <cell r="D66">
            <v>42950</v>
          </cell>
          <cell r="E66">
            <v>0</v>
          </cell>
          <cell r="F66">
            <v>528</v>
          </cell>
          <cell r="G66">
            <v>0</v>
          </cell>
          <cell r="H66">
            <v>528</v>
          </cell>
          <cell r="I66">
            <v>17</v>
          </cell>
          <cell r="J66">
            <v>3.06</v>
          </cell>
          <cell r="K66">
            <v>10591.679999999998</v>
          </cell>
        </row>
        <row r="67">
          <cell r="A67" t="str">
            <v>44121716</v>
          </cell>
          <cell r="B67" t="str">
            <v>Suministros de oficina</v>
          </cell>
          <cell r="C67" t="str">
            <v>RESALTADORES VARIOS</v>
          </cell>
          <cell r="D67">
            <v>2</v>
          </cell>
          <cell r="E67">
            <v>6</v>
          </cell>
          <cell r="F67">
            <v>616</v>
          </cell>
          <cell r="G67">
            <v>6</v>
          </cell>
          <cell r="H67">
            <v>616</v>
          </cell>
          <cell r="I67">
            <v>604</v>
          </cell>
          <cell r="J67">
            <v>108.72</v>
          </cell>
          <cell r="K67">
            <v>439035.52</v>
          </cell>
        </row>
        <row r="68">
          <cell r="A68" t="str">
            <v>44121719</v>
          </cell>
          <cell r="B68" t="str">
            <v>Suministros de oficina</v>
          </cell>
          <cell r="C68" t="str">
            <v>BOLIGRAFOS NEGROS</v>
          </cell>
          <cell r="D68">
            <v>43042</v>
          </cell>
          <cell r="E68">
            <v>44</v>
          </cell>
          <cell r="F68">
            <v>517</v>
          </cell>
          <cell r="G68">
            <v>7</v>
          </cell>
          <cell r="H68">
            <v>480</v>
          </cell>
          <cell r="I68">
            <v>59.4</v>
          </cell>
          <cell r="J68">
            <v>10.692</v>
          </cell>
          <cell r="K68">
            <v>33644.159999999996</v>
          </cell>
        </row>
        <row r="69">
          <cell r="A69" t="str">
            <v>44121720</v>
          </cell>
          <cell r="B69" t="str">
            <v>Suministros de oficina</v>
          </cell>
          <cell r="C69" t="str">
            <v>BOLIGRAFOS ROJOS</v>
          </cell>
          <cell r="D69">
            <v>43042</v>
          </cell>
          <cell r="E69">
            <v>17</v>
          </cell>
          <cell r="F69">
            <v>27</v>
          </cell>
          <cell r="G69">
            <v>17</v>
          </cell>
          <cell r="H69">
            <v>27</v>
          </cell>
          <cell r="I69">
            <v>4.58</v>
          </cell>
          <cell r="J69">
            <v>0.82440000000000002</v>
          </cell>
          <cell r="K69">
            <v>145.9188</v>
          </cell>
        </row>
        <row r="70">
          <cell r="A70" t="str">
            <v>44121721</v>
          </cell>
          <cell r="B70" t="str">
            <v>Suministros de oficina</v>
          </cell>
          <cell r="C70" t="str">
            <v>MARCADORE PERMANENTE AZUL</v>
          </cell>
          <cell r="D70">
            <v>43042</v>
          </cell>
          <cell r="E70">
            <v>0</v>
          </cell>
          <cell r="F70">
            <v>103</v>
          </cell>
          <cell r="G70">
            <v>0</v>
          </cell>
          <cell r="H70">
            <v>103</v>
          </cell>
          <cell r="I70">
            <v>12</v>
          </cell>
          <cell r="J70">
            <v>2.16</v>
          </cell>
          <cell r="K70">
            <v>1458.48</v>
          </cell>
        </row>
        <row r="71">
          <cell r="A71" t="str">
            <v>44121723</v>
          </cell>
          <cell r="B71" t="str">
            <v>Suministros de oficina</v>
          </cell>
          <cell r="C71" t="str">
            <v>MARCADOR SHARPIE</v>
          </cell>
          <cell r="D71">
            <v>2</v>
          </cell>
          <cell r="E71">
            <v>2</v>
          </cell>
          <cell r="F71">
            <v>17</v>
          </cell>
          <cell r="G71">
            <v>0</v>
          </cell>
          <cell r="H71">
            <v>15</v>
          </cell>
          <cell r="I71">
            <v>30</v>
          </cell>
          <cell r="J71">
            <v>5.3999999999999995</v>
          </cell>
          <cell r="K71">
            <v>531</v>
          </cell>
        </row>
        <row r="72">
          <cell r="A72" t="str">
            <v>44121724</v>
          </cell>
          <cell r="B72" t="str">
            <v>Suministros de oficina</v>
          </cell>
          <cell r="C72" t="str">
            <v>RESALTADORES VERDES</v>
          </cell>
          <cell r="D72">
            <v>2</v>
          </cell>
          <cell r="E72">
            <v>5</v>
          </cell>
          <cell r="F72">
            <v>395</v>
          </cell>
          <cell r="G72">
            <v>2</v>
          </cell>
          <cell r="H72">
            <v>392</v>
          </cell>
          <cell r="I72">
            <v>6.04</v>
          </cell>
          <cell r="J72">
            <v>1.0871999999999999</v>
          </cell>
          <cell r="K72">
            <v>2793.8624</v>
          </cell>
        </row>
        <row r="73">
          <cell r="A73" t="str">
            <v>44121725</v>
          </cell>
          <cell r="B73" t="str">
            <v>Suministros de oficina</v>
          </cell>
          <cell r="C73" t="str">
            <v>MARCADORES PERMANENTES VARIOS</v>
          </cell>
          <cell r="D73">
            <v>43042</v>
          </cell>
          <cell r="E73">
            <v>53</v>
          </cell>
          <cell r="F73">
            <v>435</v>
          </cell>
          <cell r="G73">
            <v>47</v>
          </cell>
          <cell r="H73">
            <v>429</v>
          </cell>
          <cell r="I73">
            <v>6.04</v>
          </cell>
          <cell r="J73">
            <v>1.0871999999999999</v>
          </cell>
          <cell r="K73">
            <v>3057.5688</v>
          </cell>
        </row>
        <row r="74">
          <cell r="A74" t="str">
            <v>44121726</v>
          </cell>
          <cell r="B74" t="str">
            <v>Suministros de oficina</v>
          </cell>
          <cell r="C74" t="str">
            <v>Marcador Permanente Verde</v>
          </cell>
          <cell r="D74">
            <v>42191</v>
          </cell>
          <cell r="E74">
            <v>0</v>
          </cell>
          <cell r="F74">
            <v>124</v>
          </cell>
          <cell r="G74">
            <v>0</v>
          </cell>
          <cell r="H74">
            <v>124</v>
          </cell>
          <cell r="I74">
            <v>6.04</v>
          </cell>
          <cell r="J74">
            <v>1.0871999999999999</v>
          </cell>
          <cell r="K74">
            <v>883.77280000000007</v>
          </cell>
        </row>
        <row r="75">
          <cell r="A75" t="str">
            <v>44121802</v>
          </cell>
          <cell r="B75" t="str">
            <v>Suministros de oficina</v>
          </cell>
          <cell r="C75" t="str">
            <v>CORRECTORES LIQUIDOS</v>
          </cell>
          <cell r="D75">
            <v>43118</v>
          </cell>
          <cell r="E75">
            <v>10</v>
          </cell>
          <cell r="F75">
            <v>391</v>
          </cell>
          <cell r="G75">
            <v>0</v>
          </cell>
          <cell r="H75">
            <v>376</v>
          </cell>
          <cell r="I75">
            <v>20</v>
          </cell>
          <cell r="J75">
            <v>3.5999999999999996</v>
          </cell>
          <cell r="K75">
            <v>8873.6</v>
          </cell>
        </row>
        <row r="76">
          <cell r="A76" t="str">
            <v>44122013</v>
          </cell>
          <cell r="B76" t="str">
            <v>Suministros de oficina</v>
          </cell>
          <cell r="C76" t="str">
            <v>BASE PARA AGENDAS DE ESCRITORIO</v>
          </cell>
          <cell r="D76">
            <v>2</v>
          </cell>
          <cell r="E76">
            <v>0</v>
          </cell>
          <cell r="F76">
            <v>6</v>
          </cell>
          <cell r="G76">
            <v>0</v>
          </cell>
          <cell r="H76">
            <v>6</v>
          </cell>
          <cell r="I76">
            <v>60</v>
          </cell>
          <cell r="J76">
            <v>10.799999999999999</v>
          </cell>
          <cell r="K76">
            <v>424.79999999999995</v>
          </cell>
        </row>
        <row r="77">
          <cell r="A77" t="str">
            <v>44122016</v>
          </cell>
          <cell r="B77" t="str">
            <v>Suministros de oficina</v>
          </cell>
          <cell r="C77" t="str">
            <v>GANCHOS PARA FOLDER</v>
          </cell>
          <cell r="D77">
            <v>43042</v>
          </cell>
          <cell r="E77">
            <v>3</v>
          </cell>
          <cell r="F77">
            <v>3</v>
          </cell>
          <cell r="G77">
            <v>3</v>
          </cell>
          <cell r="H77">
            <v>3</v>
          </cell>
          <cell r="I77">
            <v>35.65</v>
          </cell>
          <cell r="J77">
            <v>6.4169999999999998</v>
          </cell>
          <cell r="K77">
            <v>126.20099999999999</v>
          </cell>
        </row>
        <row r="78">
          <cell r="A78" t="str">
            <v>44122027</v>
          </cell>
          <cell r="B78" t="str">
            <v>Suministros de oficina</v>
          </cell>
          <cell r="C78" t="str">
            <v>ARCHIVO ACORDION 9 X 12</v>
          </cell>
          <cell r="D78">
            <v>2</v>
          </cell>
          <cell r="E78">
            <v>1</v>
          </cell>
          <cell r="F78">
            <v>3</v>
          </cell>
          <cell r="G78">
            <v>1</v>
          </cell>
          <cell r="H78">
            <v>3</v>
          </cell>
          <cell r="I78">
            <v>100</v>
          </cell>
          <cell r="J78">
            <v>18</v>
          </cell>
          <cell r="K78">
            <v>354</v>
          </cell>
        </row>
        <row r="79">
          <cell r="A79" t="str">
            <v>44122035</v>
          </cell>
          <cell r="B79" t="str">
            <v>Suministros de oficina</v>
          </cell>
          <cell r="C79" t="str">
            <v>FOLDER PARTITIION</v>
          </cell>
          <cell r="D79">
            <v>42950</v>
          </cell>
          <cell r="E79">
            <v>0</v>
          </cell>
          <cell r="F79">
            <v>271</v>
          </cell>
          <cell r="G79">
            <v>0</v>
          </cell>
          <cell r="H79">
            <v>271</v>
          </cell>
          <cell r="I79">
            <v>58.47</v>
          </cell>
          <cell r="J79">
            <v>10.5246</v>
          </cell>
          <cell r="K79">
            <v>18697.536599999999</v>
          </cell>
        </row>
        <row r="80">
          <cell r="A80" t="str">
            <v>44122038</v>
          </cell>
          <cell r="B80" t="str">
            <v>Suministros de oficina</v>
          </cell>
          <cell r="C80" t="str">
            <v>FOLDER 8 1/2 X 11</v>
          </cell>
          <cell r="D80">
            <v>43042</v>
          </cell>
          <cell r="E80">
            <v>1178</v>
          </cell>
          <cell r="F80">
            <v>30</v>
          </cell>
          <cell r="G80">
            <v>1148</v>
          </cell>
          <cell r="H80">
            <v>0</v>
          </cell>
          <cell r="I80">
            <v>350</v>
          </cell>
          <cell r="J80">
            <v>63</v>
          </cell>
          <cell r="K80">
            <v>0</v>
          </cell>
        </row>
        <row r="81">
          <cell r="A81" t="str">
            <v>44122044</v>
          </cell>
          <cell r="B81" t="str">
            <v>Suministros de oficina</v>
          </cell>
          <cell r="C81" t="str">
            <v>FOLDER 8 1/2 X 14</v>
          </cell>
          <cell r="D81">
            <v>2</v>
          </cell>
          <cell r="E81">
            <v>100</v>
          </cell>
          <cell r="F81">
            <v>3798</v>
          </cell>
          <cell r="G81">
            <v>100</v>
          </cell>
          <cell r="H81">
            <v>3798</v>
          </cell>
          <cell r="I81">
            <v>6.7</v>
          </cell>
          <cell r="J81">
            <v>1.206</v>
          </cell>
          <cell r="K81">
            <v>30026.988000000001</v>
          </cell>
        </row>
        <row r="82">
          <cell r="A82" t="str">
            <v>44122104</v>
          </cell>
          <cell r="B82" t="str">
            <v>Suministros de oficina</v>
          </cell>
          <cell r="C82" t="str">
            <v>CLIPS GRANDE</v>
          </cell>
          <cell r="D82">
            <v>43042</v>
          </cell>
          <cell r="E82">
            <v>10</v>
          </cell>
          <cell r="F82">
            <v>171</v>
          </cell>
          <cell r="G82">
            <v>10</v>
          </cell>
          <cell r="H82">
            <v>171</v>
          </cell>
          <cell r="I82">
            <v>8.1199999999999992</v>
          </cell>
          <cell r="J82">
            <v>1.4615999999999998</v>
          </cell>
          <cell r="K82">
            <v>1638.4535999999996</v>
          </cell>
        </row>
        <row r="83">
          <cell r="A83" t="str">
            <v>44122106</v>
          </cell>
          <cell r="B83" t="str">
            <v>Suministros de oficina</v>
          </cell>
          <cell r="C83" t="str">
            <v>Alfileres Chinchetas</v>
          </cell>
          <cell r="D83">
            <v>42950</v>
          </cell>
          <cell r="E83">
            <v>4</v>
          </cell>
          <cell r="F83">
            <v>10</v>
          </cell>
          <cell r="G83">
            <v>3</v>
          </cell>
          <cell r="H83">
            <v>9</v>
          </cell>
          <cell r="I83">
            <v>23.31</v>
          </cell>
          <cell r="J83">
            <v>4.1957999999999993</v>
          </cell>
          <cell r="K83">
            <v>247.55219999999997</v>
          </cell>
        </row>
        <row r="84">
          <cell r="A84" t="str">
            <v>44122107</v>
          </cell>
          <cell r="B84" t="str">
            <v>Suministros de oficina</v>
          </cell>
          <cell r="C84" t="str">
            <v>GRAPAS</v>
          </cell>
          <cell r="D84">
            <v>42950</v>
          </cell>
          <cell r="E84">
            <v>6</v>
          </cell>
          <cell r="F84">
            <v>192</v>
          </cell>
          <cell r="G84">
            <v>6</v>
          </cell>
          <cell r="H84">
            <v>192</v>
          </cell>
          <cell r="I84">
            <v>0</v>
          </cell>
          <cell r="J84">
            <v>30</v>
          </cell>
          <cell r="K84">
            <v>5760</v>
          </cell>
        </row>
        <row r="85">
          <cell r="A85" t="str">
            <v>44122122</v>
          </cell>
          <cell r="B85" t="str">
            <v>Suministros de oficina</v>
          </cell>
          <cell r="C85" t="str">
            <v>CLIPS PEQUEÑO</v>
          </cell>
          <cell r="D85">
            <v>43042</v>
          </cell>
          <cell r="E85">
            <v>3</v>
          </cell>
          <cell r="F85">
            <v>158</v>
          </cell>
          <cell r="G85">
            <v>2</v>
          </cell>
          <cell r="H85">
            <v>157</v>
          </cell>
          <cell r="I85">
            <v>8.2100000000000009</v>
          </cell>
          <cell r="J85">
            <v>1.4778</v>
          </cell>
          <cell r="K85">
            <v>1520.9846000000002</v>
          </cell>
        </row>
        <row r="86">
          <cell r="A86" t="str">
            <v>45101508</v>
          </cell>
          <cell r="B86" t="str">
            <v>Suministros de oficina</v>
          </cell>
          <cell r="C86" t="str">
            <v>PERFORADORA DE  2 HOYOS</v>
          </cell>
          <cell r="D86">
            <v>43005</v>
          </cell>
          <cell r="E86">
            <v>3</v>
          </cell>
          <cell r="F86">
            <v>21</v>
          </cell>
          <cell r="G86">
            <v>2</v>
          </cell>
          <cell r="H86">
            <v>20</v>
          </cell>
          <cell r="I86">
            <v>0</v>
          </cell>
          <cell r="J86">
            <v>60</v>
          </cell>
          <cell r="K86">
            <v>1200</v>
          </cell>
        </row>
        <row r="87">
          <cell r="A87" t="str">
            <v>47101605</v>
          </cell>
          <cell r="B87" t="str">
            <v>Suministros de limpieza</v>
          </cell>
          <cell r="C87" t="str">
            <v>CLORO</v>
          </cell>
          <cell r="D87">
            <v>43111</v>
          </cell>
          <cell r="E87">
            <v>27</v>
          </cell>
          <cell r="F87">
            <v>161</v>
          </cell>
          <cell r="G87">
            <v>0</v>
          </cell>
          <cell r="H87">
            <v>132</v>
          </cell>
          <cell r="I87">
            <v>62.5</v>
          </cell>
          <cell r="J87">
            <v>11.25</v>
          </cell>
          <cell r="K87">
            <v>9735</v>
          </cell>
        </row>
        <row r="88">
          <cell r="A88" t="str">
            <v>47121701</v>
          </cell>
          <cell r="B88" t="str">
            <v>Suministros de limpieza</v>
          </cell>
          <cell r="C88" t="str">
            <v>FUNDAS DE 55 GLS CAJAS DE 8/1 ROLLOS</v>
          </cell>
          <cell r="D88">
            <v>43130</v>
          </cell>
          <cell r="E88">
            <v>8</v>
          </cell>
          <cell r="F88">
            <v>21</v>
          </cell>
          <cell r="G88">
            <v>1</v>
          </cell>
          <cell r="H88">
            <v>14</v>
          </cell>
          <cell r="I88">
            <v>695</v>
          </cell>
          <cell r="J88">
            <v>125.1</v>
          </cell>
          <cell r="K88">
            <v>11481.4</v>
          </cell>
        </row>
        <row r="89">
          <cell r="A89" t="str">
            <v>47121702</v>
          </cell>
          <cell r="B89" t="str">
            <v>Suministros de limpieza</v>
          </cell>
          <cell r="C89" t="str">
            <v>ZAFACONES</v>
          </cell>
          <cell r="D89">
            <v>42950</v>
          </cell>
          <cell r="E89">
            <v>1</v>
          </cell>
          <cell r="F89">
            <v>11</v>
          </cell>
          <cell r="G89">
            <v>0</v>
          </cell>
          <cell r="H89">
            <v>10</v>
          </cell>
          <cell r="I89">
            <v>122.1</v>
          </cell>
          <cell r="J89">
            <v>21.977999999999998</v>
          </cell>
          <cell r="K89">
            <v>1440.78</v>
          </cell>
        </row>
        <row r="90">
          <cell r="A90" t="str">
            <v>47121710</v>
          </cell>
          <cell r="B90" t="str">
            <v>Suministros de limpieza</v>
          </cell>
          <cell r="C90" t="str">
            <v>FUNDA DE BASURA 30 LBS</v>
          </cell>
          <cell r="D90">
            <v>43130</v>
          </cell>
          <cell r="E90">
            <v>30</v>
          </cell>
          <cell r="F90">
            <v>18</v>
          </cell>
          <cell r="G90">
            <v>21</v>
          </cell>
          <cell r="H90">
            <v>9</v>
          </cell>
          <cell r="I90">
            <v>860</v>
          </cell>
          <cell r="J90">
            <v>154.79999999999998</v>
          </cell>
          <cell r="K90">
            <v>9133.1999999999989</v>
          </cell>
        </row>
        <row r="91">
          <cell r="A91" t="str">
            <v>47131602</v>
          </cell>
          <cell r="B91" t="str">
            <v>Suministros de limpieza</v>
          </cell>
          <cell r="C91" t="str">
            <v>BRILLO NEGRO</v>
          </cell>
          <cell r="D91">
            <v>43042</v>
          </cell>
          <cell r="E91">
            <v>6</v>
          </cell>
          <cell r="F91">
            <v>50</v>
          </cell>
          <cell r="G91">
            <v>0</v>
          </cell>
          <cell r="H91">
            <v>44</v>
          </cell>
          <cell r="I91">
            <v>33.85</v>
          </cell>
          <cell r="J91">
            <v>6.093</v>
          </cell>
          <cell r="K91">
            <v>1757.492</v>
          </cell>
        </row>
        <row r="92">
          <cell r="A92" t="str">
            <v>47131604</v>
          </cell>
          <cell r="B92" t="str">
            <v>Suministros de limpieza</v>
          </cell>
          <cell r="C92" t="str">
            <v>ESCOBA</v>
          </cell>
          <cell r="D92">
            <v>42956</v>
          </cell>
          <cell r="E92">
            <v>8</v>
          </cell>
          <cell r="F92">
            <v>39</v>
          </cell>
          <cell r="G92">
            <v>5</v>
          </cell>
          <cell r="H92">
            <v>36</v>
          </cell>
          <cell r="I92">
            <v>237.24</v>
          </cell>
          <cell r="J92">
            <v>42.703200000000002</v>
          </cell>
          <cell r="K92">
            <v>10077.9552</v>
          </cell>
        </row>
        <row r="93">
          <cell r="A93" t="str">
            <v>47131611</v>
          </cell>
          <cell r="B93" t="str">
            <v>Suministros de limpieza</v>
          </cell>
          <cell r="C93" t="str">
            <v>RECOGEDOR DE BASURA</v>
          </cell>
          <cell r="D93">
            <v>42956</v>
          </cell>
          <cell r="E93">
            <v>2</v>
          </cell>
          <cell r="F93">
            <v>26</v>
          </cell>
          <cell r="G93">
            <v>2</v>
          </cell>
          <cell r="H93">
            <v>26</v>
          </cell>
          <cell r="I93">
            <v>76.22</v>
          </cell>
          <cell r="J93">
            <v>13.7196</v>
          </cell>
          <cell r="K93">
            <v>2338.4295999999999</v>
          </cell>
        </row>
        <row r="94">
          <cell r="A94" t="str">
            <v>47131613</v>
          </cell>
          <cell r="B94" t="str">
            <v>Suministros de limpieza</v>
          </cell>
          <cell r="C94" t="str">
            <v>ESCOBILLA P/ BAÑOS CON BASE</v>
          </cell>
          <cell r="D94">
            <v>2</v>
          </cell>
          <cell r="E94">
            <v>0</v>
          </cell>
          <cell r="F94">
            <v>54</v>
          </cell>
          <cell r="G94">
            <v>0</v>
          </cell>
          <cell r="H94">
            <v>54</v>
          </cell>
          <cell r="I94">
            <v>144.02000000000001</v>
          </cell>
          <cell r="J94">
            <v>25.9236</v>
          </cell>
          <cell r="K94">
            <v>9176.9544000000005</v>
          </cell>
        </row>
        <row r="95">
          <cell r="A95" t="str">
            <v>47131614</v>
          </cell>
          <cell r="B95" t="str">
            <v>Suministros de limpieza</v>
          </cell>
          <cell r="C95" t="str">
            <v>BRILLITOS VERDES</v>
          </cell>
          <cell r="D95">
            <v>2</v>
          </cell>
          <cell r="E95">
            <v>0</v>
          </cell>
          <cell r="F95">
            <v>111</v>
          </cell>
          <cell r="G95">
            <v>0</v>
          </cell>
          <cell r="H95">
            <v>111</v>
          </cell>
          <cell r="I95">
            <v>75</v>
          </cell>
          <cell r="J95">
            <v>13.5</v>
          </cell>
          <cell r="K95">
            <v>9823.5</v>
          </cell>
        </row>
        <row r="96">
          <cell r="A96" t="str">
            <v>47131617</v>
          </cell>
          <cell r="B96" t="str">
            <v>Suministros de limpieza</v>
          </cell>
          <cell r="C96" t="str">
            <v>PAÑO DE LIMPIEZA</v>
          </cell>
          <cell r="D96">
            <v>43111</v>
          </cell>
          <cell r="E96">
            <v>0</v>
          </cell>
          <cell r="F96">
            <v>9</v>
          </cell>
          <cell r="G96">
            <v>0</v>
          </cell>
          <cell r="H96">
            <v>9</v>
          </cell>
          <cell r="I96">
            <v>45</v>
          </cell>
          <cell r="J96">
            <v>8.1</v>
          </cell>
          <cell r="K96">
            <v>477.90000000000003</v>
          </cell>
        </row>
        <row r="97">
          <cell r="A97" t="str">
            <v>47131801</v>
          </cell>
          <cell r="B97" t="str">
            <v>Suministros de limpieza</v>
          </cell>
          <cell r="C97" t="str">
            <v>LIMPIADOR DE PISOS D-ESCALIN</v>
          </cell>
          <cell r="D97">
            <v>42174</v>
          </cell>
          <cell r="E97">
            <v>0</v>
          </cell>
          <cell r="F97">
            <v>8</v>
          </cell>
          <cell r="G97">
            <v>0</v>
          </cell>
          <cell r="H97">
            <v>8</v>
          </cell>
          <cell r="I97">
            <v>275</v>
          </cell>
          <cell r="J97">
            <v>49.5</v>
          </cell>
          <cell r="K97">
            <v>2596</v>
          </cell>
        </row>
        <row r="98">
          <cell r="A98" t="str">
            <v>47131803</v>
          </cell>
          <cell r="B98" t="str">
            <v>Suministros de limpieza</v>
          </cell>
          <cell r="C98" t="str">
            <v>DESINFECTANTE</v>
          </cell>
          <cell r="D98">
            <v>43111</v>
          </cell>
          <cell r="E98">
            <v>39</v>
          </cell>
          <cell r="F98">
            <v>65</v>
          </cell>
          <cell r="G98">
            <v>10</v>
          </cell>
          <cell r="H98">
            <v>36</v>
          </cell>
          <cell r="I98">
            <v>80</v>
          </cell>
          <cell r="J98">
            <v>14.399999999999999</v>
          </cell>
          <cell r="K98">
            <v>3398.4</v>
          </cell>
        </row>
        <row r="99">
          <cell r="A99" t="str">
            <v>47131807</v>
          </cell>
          <cell r="B99" t="str">
            <v>Suministros de limpieza</v>
          </cell>
          <cell r="C99" t="str">
            <v>DETERGENTE EN POLVO</v>
          </cell>
          <cell r="D99">
            <v>42957</v>
          </cell>
          <cell r="E99">
            <v>18</v>
          </cell>
          <cell r="F99">
            <v>147</v>
          </cell>
          <cell r="G99">
            <v>0</v>
          </cell>
          <cell r="H99">
            <v>128</v>
          </cell>
          <cell r="I99">
            <v>254.19</v>
          </cell>
          <cell r="J99">
            <v>45.754199999999997</v>
          </cell>
          <cell r="K99">
            <v>38392.857600000003</v>
          </cell>
        </row>
        <row r="100">
          <cell r="A100" t="str">
            <v>47131821</v>
          </cell>
          <cell r="B100" t="str">
            <v>Suministros de limpieza</v>
          </cell>
          <cell r="C100" t="str">
            <v>DESGRASANTE A B</v>
          </cell>
          <cell r="D100">
            <v>43041</v>
          </cell>
          <cell r="E100">
            <v>4</v>
          </cell>
          <cell r="F100">
            <v>63</v>
          </cell>
          <cell r="G100">
            <v>4</v>
          </cell>
          <cell r="H100">
            <v>63</v>
          </cell>
          <cell r="I100">
            <v>185</v>
          </cell>
          <cell r="J100">
            <v>33.299999999999997</v>
          </cell>
          <cell r="K100">
            <v>13752.900000000001</v>
          </cell>
        </row>
        <row r="101">
          <cell r="A101" t="str">
            <v>47131826</v>
          </cell>
          <cell r="B101" t="str">
            <v>Suministros de limpieza</v>
          </cell>
          <cell r="C101" t="str">
            <v>PINAESPUMA WEST</v>
          </cell>
          <cell r="D101">
            <v>42871</v>
          </cell>
          <cell r="E101">
            <v>3</v>
          </cell>
          <cell r="F101">
            <v>4</v>
          </cell>
          <cell r="G101">
            <v>1</v>
          </cell>
          <cell r="H101">
            <v>2</v>
          </cell>
          <cell r="I101">
            <v>219.95</v>
          </cell>
          <cell r="J101">
            <v>39.590999999999994</v>
          </cell>
          <cell r="K101">
            <v>519.08199999999999</v>
          </cell>
        </row>
        <row r="102">
          <cell r="A102" t="str">
            <v>47131828</v>
          </cell>
          <cell r="B102" t="str">
            <v>Suministros de limpieza</v>
          </cell>
          <cell r="C102" t="str">
            <v>SHAMPOO PARA AUTOS</v>
          </cell>
          <cell r="D102">
            <v>43118</v>
          </cell>
          <cell r="E102">
            <v>0</v>
          </cell>
          <cell r="F102">
            <v>38</v>
          </cell>
          <cell r="G102">
            <v>0</v>
          </cell>
          <cell r="H102">
            <v>38</v>
          </cell>
          <cell r="I102">
            <v>400</v>
          </cell>
          <cell r="J102">
            <v>72</v>
          </cell>
          <cell r="K102">
            <v>17936</v>
          </cell>
        </row>
        <row r="103">
          <cell r="A103" t="str">
            <v>47131829</v>
          </cell>
          <cell r="B103" t="str">
            <v>Suministros de limpieza</v>
          </cell>
          <cell r="C103" t="str">
            <v>LIMPIADOR PROFUNDO FAROLA</v>
          </cell>
          <cell r="D103">
            <v>42956</v>
          </cell>
          <cell r="E103">
            <v>0</v>
          </cell>
          <cell r="F103">
            <v>7</v>
          </cell>
          <cell r="G103">
            <v>0</v>
          </cell>
          <cell r="H103">
            <v>7</v>
          </cell>
          <cell r="I103">
            <v>29.61</v>
          </cell>
          <cell r="J103">
            <v>5.3297999999999996</v>
          </cell>
          <cell r="K103">
            <v>244.57859999999999</v>
          </cell>
        </row>
        <row r="104">
          <cell r="A104" t="str">
            <v>47131835</v>
          </cell>
          <cell r="B104" t="str">
            <v>Suministros de limpieza</v>
          </cell>
          <cell r="C104" t="str">
            <v>LIMPIADOR DE CRISTALES</v>
          </cell>
          <cell r="D104">
            <v>43041</v>
          </cell>
          <cell r="E104">
            <v>6</v>
          </cell>
          <cell r="F104">
            <v>25</v>
          </cell>
          <cell r="G104">
            <v>0</v>
          </cell>
          <cell r="H104">
            <v>18</v>
          </cell>
          <cell r="I104">
            <v>169.44</v>
          </cell>
          <cell r="J104">
            <v>30.499199999999998</v>
          </cell>
          <cell r="K104">
            <v>3598.9056</v>
          </cell>
        </row>
        <row r="105">
          <cell r="A105" t="str">
            <v>47131836</v>
          </cell>
          <cell r="B105" t="str">
            <v>Suministros de limpieza</v>
          </cell>
          <cell r="C105" t="str">
            <v>MANITAS LIMPIAS EN</v>
          </cell>
          <cell r="D105">
            <v>43011</v>
          </cell>
          <cell r="E105">
            <v>3</v>
          </cell>
          <cell r="F105">
            <v>82</v>
          </cell>
          <cell r="G105">
            <v>1</v>
          </cell>
          <cell r="H105">
            <v>80</v>
          </cell>
          <cell r="I105">
            <v>500</v>
          </cell>
          <cell r="J105">
            <v>90</v>
          </cell>
          <cell r="K105">
            <v>47200</v>
          </cell>
        </row>
        <row r="106">
          <cell r="A106" t="str">
            <v>47131837</v>
          </cell>
          <cell r="B106" t="str">
            <v>Suministros de limpieza</v>
          </cell>
          <cell r="C106" t="str">
            <v>LAVAPLATOS LIQUIDO EN GL.</v>
          </cell>
          <cell r="D106">
            <v>43111</v>
          </cell>
          <cell r="E106">
            <v>13</v>
          </cell>
          <cell r="F106">
            <v>40</v>
          </cell>
          <cell r="G106">
            <v>6</v>
          </cell>
          <cell r="H106">
            <v>33</v>
          </cell>
          <cell r="I106">
            <v>7017.5</v>
          </cell>
          <cell r="J106">
            <v>1263.1499999999999</v>
          </cell>
          <cell r="K106">
            <v>273261.45</v>
          </cell>
        </row>
        <row r="107">
          <cell r="A107" t="str">
            <v>47131838</v>
          </cell>
          <cell r="B107" t="str">
            <v>Suministros de limpieza</v>
          </cell>
          <cell r="C107" t="str">
            <v>PASTILLA AMBIENTADOR P/BAÑO</v>
          </cell>
          <cell r="D107">
            <v>43041</v>
          </cell>
          <cell r="E107">
            <v>10</v>
          </cell>
          <cell r="F107">
            <v>161</v>
          </cell>
          <cell r="G107">
            <v>0</v>
          </cell>
          <cell r="H107">
            <v>133</v>
          </cell>
          <cell r="I107">
            <v>32</v>
          </cell>
          <cell r="J107">
            <v>5.76</v>
          </cell>
          <cell r="K107">
            <v>5022.08</v>
          </cell>
        </row>
        <row r="108">
          <cell r="A108" t="str">
            <v>50151500</v>
          </cell>
          <cell r="B108" t="str">
            <v>Aceites y grasas comestibles</v>
          </cell>
          <cell r="C108" t="str">
            <v>Aceite de Oliva (Aceite Verde)</v>
          </cell>
          <cell r="D108">
            <v>43041</v>
          </cell>
          <cell r="E108">
            <v>1</v>
          </cell>
          <cell r="F108">
            <v>8</v>
          </cell>
          <cell r="G108">
            <v>1</v>
          </cell>
          <cell r="H108">
            <v>8</v>
          </cell>
          <cell r="I108">
            <v>254.19</v>
          </cell>
          <cell r="J108">
            <v>45.754199999999997</v>
          </cell>
          <cell r="K108">
            <v>2399.5536000000002</v>
          </cell>
        </row>
        <row r="109">
          <cell r="A109" t="str">
            <v>50161509</v>
          </cell>
          <cell r="B109" t="str">
            <v>Chocolates, azucares, edulcorantes y productos de confiteria</v>
          </cell>
          <cell r="C109" t="str">
            <v>Azucar Crema</v>
          </cell>
          <cell r="D109">
            <v>43041</v>
          </cell>
          <cell r="E109">
            <v>62</v>
          </cell>
          <cell r="F109">
            <v>98</v>
          </cell>
          <cell r="G109">
            <v>25</v>
          </cell>
          <cell r="H109">
            <v>61</v>
          </cell>
          <cell r="I109">
            <v>85.3</v>
          </cell>
          <cell r="J109">
            <v>15.353999999999999</v>
          </cell>
          <cell r="K109">
            <v>6139.8940000000002</v>
          </cell>
        </row>
        <row r="110">
          <cell r="A110" t="str">
            <v>50161814</v>
          </cell>
          <cell r="B110" t="str">
            <v>Chocolates, azucares, edulcorantes y productos de confiteria</v>
          </cell>
          <cell r="C110" t="str">
            <v>AZUCAR DIETETICA</v>
          </cell>
          <cell r="D110">
            <v>43041</v>
          </cell>
          <cell r="E110">
            <v>207</v>
          </cell>
          <cell r="F110">
            <v>21</v>
          </cell>
          <cell r="G110">
            <v>196</v>
          </cell>
          <cell r="H110">
            <v>10</v>
          </cell>
          <cell r="I110">
            <v>325</v>
          </cell>
          <cell r="J110">
            <v>58.5</v>
          </cell>
          <cell r="K110">
            <v>3835</v>
          </cell>
        </row>
        <row r="111">
          <cell r="A111" t="str">
            <v>50171551</v>
          </cell>
          <cell r="B111" t="str">
            <v>Chocolates, azucares, edulcorantes y productos de confiteria</v>
          </cell>
          <cell r="C111" t="str">
            <v>SAL MOLIDA</v>
          </cell>
          <cell r="D111">
            <v>42956</v>
          </cell>
          <cell r="E111">
            <v>0</v>
          </cell>
          <cell r="F111">
            <v>6</v>
          </cell>
          <cell r="G111">
            <v>0</v>
          </cell>
          <cell r="H111">
            <v>6</v>
          </cell>
          <cell r="I111">
            <v>76.22</v>
          </cell>
          <cell r="J111">
            <v>13.7196</v>
          </cell>
          <cell r="K111">
            <v>539.63760000000002</v>
          </cell>
        </row>
        <row r="112">
          <cell r="A112" t="str">
            <v>50201706</v>
          </cell>
          <cell r="B112" t="str">
            <v>Bebidas</v>
          </cell>
          <cell r="C112" t="str">
            <v>Cafe Molido</v>
          </cell>
          <cell r="D112">
            <v>43108</v>
          </cell>
          <cell r="E112">
            <v>156</v>
          </cell>
          <cell r="F112">
            <v>326</v>
          </cell>
          <cell r="G112">
            <v>52</v>
          </cell>
          <cell r="H112">
            <v>222</v>
          </cell>
          <cell r="I112">
            <v>163.79</v>
          </cell>
          <cell r="J112">
            <v>29.482199999999999</v>
          </cell>
          <cell r="K112">
            <v>42906.428399999997</v>
          </cell>
        </row>
        <row r="113">
          <cell r="A113" t="str">
            <v>50202301</v>
          </cell>
          <cell r="B113" t="str">
            <v>Bebidas</v>
          </cell>
          <cell r="C113" t="str">
            <v>AGUA EMBOTELLADA 16 onz.</v>
          </cell>
          <cell r="D113">
            <v>43088</v>
          </cell>
          <cell r="E113">
            <v>1242</v>
          </cell>
          <cell r="F113">
            <v>416</v>
          </cell>
          <cell r="G113">
            <v>826</v>
          </cell>
          <cell r="H113">
            <v>0</v>
          </cell>
          <cell r="I113">
            <v>5</v>
          </cell>
          <cell r="J113">
            <v>0.89999999999999991</v>
          </cell>
          <cell r="K113">
            <v>0</v>
          </cell>
        </row>
        <row r="114">
          <cell r="A114" t="str">
            <v>52121602</v>
          </cell>
          <cell r="B114" t="str">
            <v>Suministros de limpieza</v>
          </cell>
          <cell r="C114" t="str">
            <v>SERVILLETAS DE OCASION</v>
          </cell>
          <cell r="D114">
            <v>43042</v>
          </cell>
          <cell r="E114">
            <v>3</v>
          </cell>
          <cell r="F114">
            <v>45</v>
          </cell>
          <cell r="G114">
            <v>0</v>
          </cell>
          <cell r="H114">
            <v>42</v>
          </cell>
          <cell r="I114">
            <v>67.650000000000006</v>
          </cell>
          <cell r="J114">
            <v>12.177000000000001</v>
          </cell>
          <cell r="K114">
            <v>3352.7340000000004</v>
          </cell>
        </row>
        <row r="115">
          <cell r="A115" t="str">
            <v>52151505</v>
          </cell>
          <cell r="B115" t="str">
            <v>Utensilios de cocina domésticos</v>
          </cell>
          <cell r="C115" t="str">
            <v>REMOVEDOR PLASTICO P/ CAPUCHINO</v>
          </cell>
          <cell r="D115">
            <v>42831</v>
          </cell>
          <cell r="E115">
            <v>0</v>
          </cell>
          <cell r="F115">
            <v>11</v>
          </cell>
          <cell r="G115">
            <v>0</v>
          </cell>
          <cell r="H115">
            <v>11</v>
          </cell>
          <cell r="I115">
            <v>55</v>
          </cell>
          <cell r="J115">
            <v>9.9</v>
          </cell>
          <cell r="K115">
            <v>713.90000000000009</v>
          </cell>
        </row>
        <row r="116">
          <cell r="A116" t="str">
            <v>52151509</v>
          </cell>
          <cell r="B116" t="str">
            <v>Utensilios de cocina domésticos</v>
          </cell>
          <cell r="C116" t="str">
            <v>Tapas para vasos no. 6</v>
          </cell>
          <cell r="D116">
            <v>42950</v>
          </cell>
          <cell r="E116">
            <v>4</v>
          </cell>
          <cell r="F116">
            <v>31</v>
          </cell>
          <cell r="G116">
            <v>4</v>
          </cell>
          <cell r="H116">
            <v>31</v>
          </cell>
          <cell r="I116">
            <v>150</v>
          </cell>
          <cell r="J116">
            <v>27</v>
          </cell>
          <cell r="K116">
            <v>5487</v>
          </cell>
        </row>
        <row r="117">
          <cell r="A117" t="str">
            <v>52151514</v>
          </cell>
          <cell r="B117" t="str">
            <v>Utensilios de cocina domésticos</v>
          </cell>
          <cell r="C117" t="str">
            <v>Vaso No. 06 Sin Asa</v>
          </cell>
          <cell r="D117">
            <v>42831</v>
          </cell>
          <cell r="E117">
            <v>6</v>
          </cell>
          <cell r="F117">
            <v>183</v>
          </cell>
          <cell r="G117">
            <v>6</v>
          </cell>
          <cell r="H117">
            <v>183</v>
          </cell>
          <cell r="I117">
            <v>112.5</v>
          </cell>
          <cell r="J117">
            <v>20.25</v>
          </cell>
          <cell r="K117">
            <v>24293.25</v>
          </cell>
        </row>
        <row r="118">
          <cell r="A118" t="str">
            <v>52151515</v>
          </cell>
          <cell r="B118" t="str">
            <v>Utensilios de cocina domésticos</v>
          </cell>
          <cell r="C118" t="str">
            <v>Vasos no. 4</v>
          </cell>
          <cell r="D118">
            <v>42759</v>
          </cell>
          <cell r="E118">
            <v>0</v>
          </cell>
          <cell r="F118">
            <v>46</v>
          </cell>
          <cell r="G118">
            <v>0</v>
          </cell>
          <cell r="H118">
            <v>46</v>
          </cell>
          <cell r="I118">
            <v>100</v>
          </cell>
          <cell r="J118">
            <v>18</v>
          </cell>
          <cell r="K118">
            <v>5428</v>
          </cell>
        </row>
        <row r="119">
          <cell r="A119" t="str">
            <v>53131627</v>
          </cell>
          <cell r="B119" t="str">
            <v>Seguridad y protección personal</v>
          </cell>
          <cell r="C119" t="str">
            <v>LIMPIADOR DE MANOS (JABON)</v>
          </cell>
          <cell r="D119">
            <v>43111</v>
          </cell>
          <cell r="E119">
            <v>16</v>
          </cell>
          <cell r="F119">
            <v>134</v>
          </cell>
          <cell r="G119">
            <v>7</v>
          </cell>
          <cell r="H119">
            <v>125</v>
          </cell>
          <cell r="I119">
            <v>92</v>
          </cell>
          <cell r="J119">
            <v>16.559999999999999</v>
          </cell>
          <cell r="K119">
            <v>13570</v>
          </cell>
        </row>
        <row r="120">
          <cell r="A120" t="str">
            <v>60101331</v>
          </cell>
          <cell r="B120" t="str">
            <v>Suministros de oficina</v>
          </cell>
          <cell r="C120" t="str">
            <v>PEGAMENTO UHU STICK</v>
          </cell>
          <cell r="D120">
            <v>42950</v>
          </cell>
          <cell r="E120">
            <v>6</v>
          </cell>
          <cell r="F120">
            <v>32</v>
          </cell>
          <cell r="G120">
            <v>0</v>
          </cell>
          <cell r="H120">
            <v>26</v>
          </cell>
          <cell r="I120">
            <v>52.53</v>
          </cell>
          <cell r="J120">
            <v>9.4553999999999991</v>
          </cell>
          <cell r="K120">
            <v>1611.6204</v>
          </cell>
        </row>
        <row r="121">
          <cell r="A121" t="str">
            <v>60101332</v>
          </cell>
          <cell r="B121" t="str">
            <v>Suministros de oficina</v>
          </cell>
          <cell r="C121" t="str">
            <v>PEGAMENTO UHU GEL</v>
          </cell>
          <cell r="D121">
            <v>43042</v>
          </cell>
          <cell r="E121">
            <v>7</v>
          </cell>
          <cell r="F121">
            <v>28</v>
          </cell>
          <cell r="G121">
            <v>7</v>
          </cell>
          <cell r="H121">
            <v>28</v>
          </cell>
          <cell r="I121">
            <v>76.849999999999994</v>
          </cell>
          <cell r="J121">
            <v>13.832999999999998</v>
          </cell>
          <cell r="K121">
            <v>2539.1239999999998</v>
          </cell>
        </row>
        <row r="122">
          <cell r="A122" t="str">
            <v>60121800</v>
          </cell>
          <cell r="B122" t="str">
            <v>Suministros de oficina</v>
          </cell>
          <cell r="C122" t="str">
            <v>TINTA TIPO GOTERO P/ SELLO AZUL</v>
          </cell>
          <cell r="D122">
            <v>43042</v>
          </cell>
          <cell r="E122">
            <v>4</v>
          </cell>
          <cell r="F122">
            <v>4</v>
          </cell>
          <cell r="G122">
            <v>4</v>
          </cell>
          <cell r="H122">
            <v>4</v>
          </cell>
          <cell r="I122">
            <v>19.98</v>
          </cell>
          <cell r="J122">
            <v>3.5964</v>
          </cell>
          <cell r="K122">
            <v>94.305599999999998</v>
          </cell>
        </row>
        <row r="123">
          <cell r="A123" t="str">
            <v>60121816</v>
          </cell>
          <cell r="B123" t="str">
            <v>Suministros de oficina</v>
          </cell>
          <cell r="C123" t="str">
            <v>TINTA TIPO GOTERO P/SELLO NEGRO</v>
          </cell>
          <cell r="D123">
            <v>42691</v>
          </cell>
          <cell r="E123">
            <v>0</v>
          </cell>
          <cell r="F123">
            <v>10</v>
          </cell>
          <cell r="G123">
            <v>0</v>
          </cell>
          <cell r="H123">
            <v>10</v>
          </cell>
          <cell r="I123">
            <v>19.98</v>
          </cell>
          <cell r="J123">
            <v>3.5964</v>
          </cell>
          <cell r="K123">
            <v>235.76400000000001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2"/>
  <sheetViews>
    <sheetView showGridLines="0" tabSelected="1" workbookViewId="0">
      <selection activeCell="A67" sqref="A67:XFD68"/>
    </sheetView>
  </sheetViews>
  <sheetFormatPr baseColWidth="10" defaultRowHeight="15" x14ac:dyDescent="0.25"/>
  <cols>
    <col min="1" max="1" width="1" style="1" customWidth="1"/>
    <col min="2" max="2" width="11.5703125" style="1" customWidth="1"/>
    <col min="3" max="3" width="12" style="1" customWidth="1"/>
    <col min="4" max="4" width="16.5703125" style="1" customWidth="1"/>
    <col min="5" max="5" width="8.5703125" style="1" customWidth="1"/>
    <col min="6" max="6" width="16.140625" style="1" customWidth="1"/>
    <col min="7" max="7" width="12.140625" style="1" customWidth="1"/>
    <col min="8" max="8" width="11.7109375" style="1" customWidth="1"/>
    <col min="9" max="9" width="13.5703125" style="1" customWidth="1"/>
    <col min="10" max="10" width="5.28515625" style="1" customWidth="1"/>
    <col min="11" max="11" width="7.7109375" style="1" customWidth="1"/>
    <col min="12" max="12" width="13.28515625" style="1" customWidth="1"/>
    <col min="13" max="13" width="12.5703125" style="1" customWidth="1"/>
    <col min="14" max="14" width="16.28515625" style="1" customWidth="1"/>
    <col min="15" max="16384" width="11.42578125" style="1"/>
  </cols>
  <sheetData>
    <row r="1" spans="2:14" ht="9.6" customHeight="1" x14ac:dyDescent="0.25"/>
    <row r="2" spans="2:14" ht="74.25" customHeight="1" x14ac:dyDescent="0.25">
      <c r="F2" s="21"/>
      <c r="G2" s="21"/>
      <c r="H2" s="21"/>
      <c r="I2" s="21"/>
      <c r="J2" s="21"/>
    </row>
    <row r="4" spans="2:14" ht="18" customHeight="1" x14ac:dyDescent="0.25"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2:14" ht="23.25" customHeight="1" x14ac:dyDescent="0.25"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7" spans="2:14" ht="46.5" customHeight="1" x14ac:dyDescent="0.25">
      <c r="B7" s="2" t="s">
        <v>2</v>
      </c>
      <c r="C7" s="2" t="s">
        <v>3</v>
      </c>
      <c r="D7" s="2" t="s">
        <v>4</v>
      </c>
      <c r="E7" s="24" t="s">
        <v>5</v>
      </c>
      <c r="F7" s="25"/>
      <c r="G7" s="2" t="s">
        <v>6</v>
      </c>
      <c r="H7" s="2" t="s">
        <v>7</v>
      </c>
      <c r="I7" s="3" t="s">
        <v>8</v>
      </c>
      <c r="J7" s="24" t="s">
        <v>9</v>
      </c>
      <c r="K7" s="25"/>
      <c r="L7" s="2" t="s">
        <v>10</v>
      </c>
      <c r="M7" s="2" t="s">
        <v>11</v>
      </c>
      <c r="N7" s="2" t="s">
        <v>12</v>
      </c>
    </row>
    <row r="8" spans="2:14" ht="64.5" customHeight="1" x14ac:dyDescent="0.25">
      <c r="B8" s="4">
        <v>43220</v>
      </c>
      <c r="C8" s="5" t="s">
        <v>13</v>
      </c>
      <c r="D8" s="5" t="s">
        <v>14</v>
      </c>
      <c r="E8" s="12" t="s">
        <v>15</v>
      </c>
      <c r="F8" s="13"/>
      <c r="G8" s="6">
        <v>43041</v>
      </c>
      <c r="H8" s="7">
        <f>I8-J8</f>
        <v>50</v>
      </c>
      <c r="I8" s="8">
        <f>_xlfn.IFNA(VLOOKUP(C8,[1]Hoja1!A:K,8,FALSE),0)</f>
        <v>83</v>
      </c>
      <c r="J8" s="14">
        <f>_xlfn.IFNA(VLOOKUP(C8,[1]Hoja2!A:C,3,FALSE),0)</f>
        <v>33</v>
      </c>
      <c r="K8" s="15"/>
      <c r="L8" s="7">
        <f>_xlfn.IFNA(VLOOKUP(C8,[1]Hoja1!A:K,9,FALSE),0)</f>
        <v>21.99</v>
      </c>
      <c r="M8" s="7">
        <f>L8*0.18</f>
        <v>3.9581999999999997</v>
      </c>
      <c r="N8" s="7">
        <f>(L8+M8)*J8</f>
        <v>856.29060000000004</v>
      </c>
    </row>
    <row r="9" spans="2:14" ht="64.5" customHeight="1" x14ac:dyDescent="0.25">
      <c r="B9" s="4">
        <v>43220</v>
      </c>
      <c r="C9" s="5" t="s">
        <v>17</v>
      </c>
      <c r="D9" s="5" t="s">
        <v>18</v>
      </c>
      <c r="E9" s="12" t="s">
        <v>19</v>
      </c>
      <c r="F9" s="13"/>
      <c r="G9" s="6">
        <v>43194</v>
      </c>
      <c r="H9" s="7">
        <f t="shared" ref="H9:H39" si="0">I9-J9</f>
        <v>36</v>
      </c>
      <c r="I9" s="8">
        <f>_xlfn.IFNA(VLOOKUP(C9,[1]Hoja1!A:K,8,FALSE),0)</f>
        <v>36</v>
      </c>
      <c r="J9" s="14">
        <f>_xlfn.IFNA(VLOOKUP(C9,[1]Hoja2!A:C,3,FALSE),0)</f>
        <v>0</v>
      </c>
      <c r="K9" s="15"/>
      <c r="L9" s="7">
        <f>_xlfn.IFNA(VLOOKUP(C9,[1]Hoja1!A:K,9,FALSE),0)</f>
        <v>194.88</v>
      </c>
      <c r="M9" s="7">
        <f t="shared" ref="M9:M39" si="1">L9*0.18</f>
        <v>35.078399999999995</v>
      </c>
      <c r="N9" s="7">
        <f t="shared" ref="N9:N39" si="2">(L9+M9)*J9</f>
        <v>0</v>
      </c>
    </row>
    <row r="10" spans="2:14" ht="64.5" customHeight="1" x14ac:dyDescent="0.25">
      <c r="B10" s="4">
        <v>43220</v>
      </c>
      <c r="C10" s="5" t="s">
        <v>20</v>
      </c>
      <c r="D10" s="5" t="s">
        <v>18</v>
      </c>
      <c r="E10" s="12" t="s">
        <v>21</v>
      </c>
      <c r="F10" s="13"/>
      <c r="G10" s="6">
        <v>43041</v>
      </c>
      <c r="H10" s="7">
        <f t="shared" si="0"/>
        <v>50</v>
      </c>
      <c r="I10" s="8">
        <f>_xlfn.IFNA(VLOOKUP(C10,[1]Hoja1!A:K,8,FALSE),0)</f>
        <v>62</v>
      </c>
      <c r="J10" s="14">
        <f>_xlfn.IFNA(VLOOKUP(C10,[1]Hoja2!A:C,3,FALSE),0)</f>
        <v>12</v>
      </c>
      <c r="K10" s="15"/>
      <c r="L10" s="7">
        <f>_xlfn.IFNA(VLOOKUP(C10,[1]Hoja1!A:K,9,FALSE),0)</f>
        <v>325</v>
      </c>
      <c r="M10" s="7">
        <f t="shared" si="1"/>
        <v>58.5</v>
      </c>
      <c r="N10" s="7">
        <f t="shared" si="2"/>
        <v>4602</v>
      </c>
    </row>
    <row r="11" spans="2:14" ht="64.5" customHeight="1" x14ac:dyDescent="0.25">
      <c r="B11" s="4">
        <v>43220</v>
      </c>
      <c r="C11" s="5" t="s">
        <v>22</v>
      </c>
      <c r="D11" s="5" t="s">
        <v>18</v>
      </c>
      <c r="E11" s="12" t="s">
        <v>23</v>
      </c>
      <c r="F11" s="13"/>
      <c r="G11" s="6">
        <v>43041</v>
      </c>
      <c r="H11" s="7">
        <f t="shared" si="0"/>
        <v>14</v>
      </c>
      <c r="I11" s="8">
        <f>_xlfn.IFNA(VLOOKUP(C11,[1]Hoja1!A:K,8,FALSE),0)</f>
        <v>146</v>
      </c>
      <c r="J11" s="14">
        <f>_xlfn.IFNA(VLOOKUP(C11,[1]Hoja2!A:C,3,FALSE),0)</f>
        <v>132</v>
      </c>
      <c r="K11" s="15"/>
      <c r="L11" s="7">
        <f>_xlfn.IFNA(VLOOKUP(C11,[1]Hoja1!A:K,9,FALSE),0)</f>
        <v>202.05</v>
      </c>
      <c r="M11" s="7">
        <f t="shared" si="1"/>
        <v>36.369</v>
      </c>
      <c r="N11" s="7">
        <f t="shared" si="2"/>
        <v>31471.308000000001</v>
      </c>
    </row>
    <row r="12" spans="2:14" ht="64.5" customHeight="1" x14ac:dyDescent="0.25">
      <c r="B12" s="4">
        <v>43220</v>
      </c>
      <c r="C12" s="5" t="s">
        <v>24</v>
      </c>
      <c r="D12" s="5" t="s">
        <v>25</v>
      </c>
      <c r="E12" s="12" t="s">
        <v>26</v>
      </c>
      <c r="F12" s="13"/>
      <c r="G12" s="6">
        <v>43206</v>
      </c>
      <c r="H12" s="7">
        <f t="shared" si="0"/>
        <v>669</v>
      </c>
      <c r="I12" s="8">
        <f>_xlfn.IFNA(VLOOKUP(C12,[1]Hoja1!A:K,8,FALSE),0)</f>
        <v>735</v>
      </c>
      <c r="J12" s="14">
        <f>_xlfn.IFNA(VLOOKUP(C12,[1]Hoja2!A:C,3,FALSE),0)</f>
        <v>66</v>
      </c>
      <c r="K12" s="15"/>
      <c r="L12" s="7">
        <f>_xlfn.IFNA(VLOOKUP(C12,[1]Hoja1!A:K,9,FALSE),0)</f>
        <v>155</v>
      </c>
      <c r="M12" s="7">
        <f t="shared" si="1"/>
        <v>27.9</v>
      </c>
      <c r="N12" s="7">
        <f t="shared" si="2"/>
        <v>12071.4</v>
      </c>
    </row>
    <row r="13" spans="2:14" ht="64.5" customHeight="1" x14ac:dyDescent="0.25">
      <c r="B13" s="4">
        <v>43220</v>
      </c>
      <c r="C13" s="5" t="s">
        <v>27</v>
      </c>
      <c r="D13" s="5" t="s">
        <v>25</v>
      </c>
      <c r="E13" s="12" t="s">
        <v>28</v>
      </c>
      <c r="F13" s="13"/>
      <c r="G13" s="6">
        <v>43167</v>
      </c>
      <c r="H13" s="7">
        <f t="shared" si="0"/>
        <v>1</v>
      </c>
      <c r="I13" s="8">
        <f>_xlfn.IFNA(VLOOKUP(C13,[1]Hoja1!A:K,8,FALSE),0)</f>
        <v>9</v>
      </c>
      <c r="J13" s="14">
        <f>_xlfn.IFNA(VLOOKUP(C13,[1]Hoja2!A:C,3,FALSE),0)</f>
        <v>8</v>
      </c>
      <c r="K13" s="15"/>
      <c r="L13" s="7">
        <f>_xlfn.IFNA(VLOOKUP(C13,[1]Hoja1!A:K,9,FALSE),0)</f>
        <v>375</v>
      </c>
      <c r="M13" s="7">
        <f t="shared" si="1"/>
        <v>67.5</v>
      </c>
      <c r="N13" s="7">
        <f t="shared" si="2"/>
        <v>3540</v>
      </c>
    </row>
    <row r="14" spans="2:14" ht="64.5" customHeight="1" x14ac:dyDescent="0.25">
      <c r="B14" s="4">
        <v>43220</v>
      </c>
      <c r="C14" s="5" t="s">
        <v>29</v>
      </c>
      <c r="D14" s="5" t="s">
        <v>25</v>
      </c>
      <c r="E14" s="12" t="s">
        <v>30</v>
      </c>
      <c r="F14" s="13"/>
      <c r="G14" s="6">
        <v>43042</v>
      </c>
      <c r="H14" s="7">
        <f t="shared" si="0"/>
        <v>73</v>
      </c>
      <c r="I14" s="8">
        <f>_xlfn.IFNA(VLOOKUP(C14,[1]Hoja1!A:K,8,FALSE),0)</f>
        <v>281</v>
      </c>
      <c r="J14" s="14">
        <f>_xlfn.IFNA(VLOOKUP(C14,[1]Hoja2!A:C,3,FALSE),0)</f>
        <v>208</v>
      </c>
      <c r="K14" s="15"/>
      <c r="L14" s="7">
        <f>_xlfn.IFNA(VLOOKUP(C14,[1]Hoja1!A:K,9,FALSE),0)</f>
        <v>22.46</v>
      </c>
      <c r="M14" s="7">
        <f t="shared" si="1"/>
        <v>4.0427999999999997</v>
      </c>
      <c r="N14" s="7">
        <f t="shared" si="2"/>
        <v>5512.5824000000002</v>
      </c>
    </row>
    <row r="15" spans="2:14" ht="64.5" customHeight="1" x14ac:dyDescent="0.25">
      <c r="B15" s="4">
        <v>43220</v>
      </c>
      <c r="C15" s="5" t="s">
        <v>31</v>
      </c>
      <c r="D15" s="5" t="s">
        <v>25</v>
      </c>
      <c r="E15" s="12" t="s">
        <v>32</v>
      </c>
      <c r="F15" s="13"/>
      <c r="G15" s="6">
        <v>42691</v>
      </c>
      <c r="H15" s="7">
        <f t="shared" si="0"/>
        <v>10</v>
      </c>
      <c r="I15" s="8">
        <f>_xlfn.IFNA(VLOOKUP(C15,[1]Hoja1!A:K,8,FALSE),0)</f>
        <v>75</v>
      </c>
      <c r="J15" s="14">
        <f>_xlfn.IFNA(VLOOKUP(C15,[1]Hoja2!A:C,3,FALSE),0)</f>
        <v>65</v>
      </c>
      <c r="K15" s="15"/>
      <c r="L15" s="7">
        <f>_xlfn.IFNA(VLOOKUP(C15,[1]Hoja1!A:K,9,FALSE),0)</f>
        <v>11</v>
      </c>
      <c r="M15" s="7">
        <f t="shared" si="1"/>
        <v>1.98</v>
      </c>
      <c r="N15" s="7">
        <f t="shared" si="2"/>
        <v>843.7</v>
      </c>
    </row>
    <row r="16" spans="2:14" ht="64.5" customHeight="1" x14ac:dyDescent="0.25">
      <c r="B16" s="4">
        <v>43220</v>
      </c>
      <c r="C16" s="5" t="s">
        <v>33</v>
      </c>
      <c r="D16" s="5" t="s">
        <v>25</v>
      </c>
      <c r="E16" s="12" t="s">
        <v>34</v>
      </c>
      <c r="F16" s="13"/>
      <c r="G16" s="6">
        <v>42725</v>
      </c>
      <c r="H16" s="7">
        <f t="shared" si="0"/>
        <v>5</v>
      </c>
      <c r="I16" s="8">
        <f>_xlfn.IFNA(VLOOKUP(C16,[1]Hoja1!A:K,8,FALSE),0)</f>
        <v>19</v>
      </c>
      <c r="J16" s="14">
        <f>_xlfn.IFNA(VLOOKUP(C16,[1]Hoja2!A:C,3,FALSE),0)</f>
        <v>14</v>
      </c>
      <c r="K16" s="15"/>
      <c r="L16" s="7">
        <f>_xlfn.IFNA(VLOOKUP(C16,[1]Hoja1!A:K,9,FALSE),0)</f>
        <v>275</v>
      </c>
      <c r="M16" s="7">
        <f t="shared" si="1"/>
        <v>49.5</v>
      </c>
      <c r="N16" s="7">
        <f t="shared" si="2"/>
        <v>4543</v>
      </c>
    </row>
    <row r="17" spans="2:14" ht="64.5" customHeight="1" x14ac:dyDescent="0.25">
      <c r="B17" s="4">
        <v>43220</v>
      </c>
      <c r="C17" s="5" t="s">
        <v>35</v>
      </c>
      <c r="D17" s="5" t="s">
        <v>25</v>
      </c>
      <c r="E17" s="12" t="s">
        <v>36</v>
      </c>
      <c r="F17" s="13"/>
      <c r="G17" s="6">
        <v>42179</v>
      </c>
      <c r="H17" s="7">
        <f t="shared" si="0"/>
        <v>0</v>
      </c>
      <c r="I17" s="8">
        <f>_xlfn.IFNA(VLOOKUP(C17,[1]Hoja1!A:K,8,FALSE),0)</f>
        <v>14</v>
      </c>
      <c r="J17" s="14">
        <f>_xlfn.IFNA(VLOOKUP(C17,[1]Hoja2!A:C,3,FALSE),0)</f>
        <v>14</v>
      </c>
      <c r="K17" s="15"/>
      <c r="L17" s="7">
        <f>_xlfn.IFNA(VLOOKUP(C17,[1]Hoja1!A:K,9,FALSE),0)</f>
        <v>300</v>
      </c>
      <c r="M17" s="7">
        <f t="shared" si="1"/>
        <v>54</v>
      </c>
      <c r="N17" s="7">
        <f t="shared" si="2"/>
        <v>4956</v>
      </c>
    </row>
    <row r="18" spans="2:14" ht="64.5" customHeight="1" x14ac:dyDescent="0.25">
      <c r="B18" s="4">
        <v>43220</v>
      </c>
      <c r="C18" s="5" t="s">
        <v>37</v>
      </c>
      <c r="D18" s="5" t="s">
        <v>16</v>
      </c>
      <c r="E18" s="12" t="s">
        <v>38</v>
      </c>
      <c r="F18" s="13"/>
      <c r="G18" s="6">
        <v>43041</v>
      </c>
      <c r="H18" s="7">
        <f t="shared" si="0"/>
        <v>0</v>
      </c>
      <c r="I18" s="8">
        <f>_xlfn.IFNA(VLOOKUP(C18,[1]Hoja1!A:K,8,FALSE),0)</f>
        <v>17</v>
      </c>
      <c r="J18" s="14">
        <f>_xlfn.IFNA(VLOOKUP(C18,[1]Hoja2!A:C,3,FALSE),0)</f>
        <v>17</v>
      </c>
      <c r="K18" s="15"/>
      <c r="L18" s="7">
        <f>_xlfn.IFNA(VLOOKUP(C18,[1]Hoja1!A:K,9,FALSE),0)</f>
        <v>101.65</v>
      </c>
      <c r="M18" s="7">
        <f t="shared" si="1"/>
        <v>18.297000000000001</v>
      </c>
      <c r="N18" s="7">
        <f t="shared" si="2"/>
        <v>2039.0990000000002</v>
      </c>
    </row>
    <row r="19" spans="2:14" ht="64.5" customHeight="1" x14ac:dyDescent="0.25">
      <c r="B19" s="4">
        <v>43220</v>
      </c>
      <c r="C19" s="5" t="s">
        <v>39</v>
      </c>
      <c r="D19" s="5" t="s">
        <v>16</v>
      </c>
      <c r="E19" s="12" t="s">
        <v>40</v>
      </c>
      <c r="F19" s="13"/>
      <c r="G19" s="6">
        <v>43132</v>
      </c>
      <c r="H19" s="7">
        <f t="shared" si="0"/>
        <v>103</v>
      </c>
      <c r="I19" s="8">
        <f>_xlfn.IFNA(VLOOKUP(C19,[1]Hoja1!A:K,8,FALSE),0)</f>
        <v>338</v>
      </c>
      <c r="J19" s="14">
        <f>_xlfn.IFNA(VLOOKUP(C19,[1]Hoja2!A:C,3,FALSE),0)</f>
        <v>235</v>
      </c>
      <c r="K19" s="15"/>
      <c r="L19" s="7">
        <f>_xlfn.IFNA(VLOOKUP(C19,[1]Hoja1!A:K,9,FALSE),0)</f>
        <v>70.290000000000006</v>
      </c>
      <c r="M19" s="7">
        <f t="shared" si="1"/>
        <v>12.652200000000001</v>
      </c>
      <c r="N19" s="7">
        <f t="shared" si="2"/>
        <v>19491.417000000005</v>
      </c>
    </row>
    <row r="20" spans="2:14" ht="64.5" customHeight="1" x14ac:dyDescent="0.25">
      <c r="B20" s="4">
        <v>43220</v>
      </c>
      <c r="C20" s="5" t="s">
        <v>41</v>
      </c>
      <c r="D20" s="5" t="s">
        <v>16</v>
      </c>
      <c r="E20" s="12" t="s">
        <v>42</v>
      </c>
      <c r="F20" s="13"/>
      <c r="G20" s="6">
        <v>43111</v>
      </c>
      <c r="H20" s="7">
        <f t="shared" si="0"/>
        <v>233</v>
      </c>
      <c r="I20" s="8">
        <f>_xlfn.IFNA(VLOOKUP(C20,[1]Hoja1!A:K,8,FALSE),0)</f>
        <v>233</v>
      </c>
      <c r="J20" s="14">
        <f>_xlfn.IFNA(VLOOKUP(C20,[1]Hoja2!A:C,3,FALSE),0)</f>
        <v>0</v>
      </c>
      <c r="K20" s="15"/>
      <c r="L20" s="7">
        <f>_xlfn.IFNA(VLOOKUP(C20,[1]Hoja1!A:K,9,FALSE),0)</f>
        <v>50</v>
      </c>
      <c r="M20" s="7">
        <f t="shared" si="1"/>
        <v>9</v>
      </c>
      <c r="N20" s="7">
        <f t="shared" si="2"/>
        <v>0</v>
      </c>
    </row>
    <row r="21" spans="2:14" ht="64.5" customHeight="1" x14ac:dyDescent="0.25">
      <c r="B21" s="4">
        <v>43220</v>
      </c>
      <c r="C21" s="5" t="s">
        <v>43</v>
      </c>
      <c r="D21" s="5" t="s">
        <v>16</v>
      </c>
      <c r="E21" s="12" t="s">
        <v>44</v>
      </c>
      <c r="F21" s="13"/>
      <c r="G21" s="6">
        <v>43111</v>
      </c>
      <c r="H21" s="7">
        <f t="shared" si="0"/>
        <v>257</v>
      </c>
      <c r="I21" s="8">
        <f>_xlfn.IFNA(VLOOKUP(C21,[1]Hoja1!A:K,8,FALSE),0)</f>
        <v>257</v>
      </c>
      <c r="J21" s="14">
        <f>_xlfn.IFNA(VLOOKUP(C21,[1]Hoja2!A:C,3,FALSE),0)</f>
        <v>0</v>
      </c>
      <c r="K21" s="15"/>
      <c r="L21" s="7">
        <f>_xlfn.IFNA(VLOOKUP(C21,[1]Hoja1!A:K,9,FALSE),0)</f>
        <v>90</v>
      </c>
      <c r="M21" s="7">
        <f t="shared" si="1"/>
        <v>16.2</v>
      </c>
      <c r="N21" s="7">
        <f t="shared" si="2"/>
        <v>0</v>
      </c>
    </row>
    <row r="22" spans="2:14" ht="64.5" customHeight="1" x14ac:dyDescent="0.25">
      <c r="B22" s="4">
        <v>43220</v>
      </c>
      <c r="C22" s="5" t="s">
        <v>45</v>
      </c>
      <c r="D22" s="5" t="s">
        <v>16</v>
      </c>
      <c r="E22" s="12" t="s">
        <v>46</v>
      </c>
      <c r="F22" s="13"/>
      <c r="G22" s="6">
        <v>43041</v>
      </c>
      <c r="H22" s="7">
        <f t="shared" si="0"/>
        <v>24</v>
      </c>
      <c r="I22" s="8">
        <f>_xlfn.IFNA(VLOOKUP(C22,[1]Hoja1!A:K,8,FALSE),0)</f>
        <v>74</v>
      </c>
      <c r="J22" s="14">
        <f>_xlfn.IFNA(VLOOKUP(C22,[1]Hoja2!A:C,3,FALSE),0)</f>
        <v>50</v>
      </c>
      <c r="K22" s="15"/>
      <c r="L22" s="7">
        <f>_xlfn.IFNA(VLOOKUP(C22,[1]Hoja1!A:K,9,FALSE),0)</f>
        <v>25</v>
      </c>
      <c r="M22" s="7">
        <f t="shared" si="1"/>
        <v>4.5</v>
      </c>
      <c r="N22" s="7">
        <f t="shared" si="2"/>
        <v>1475</v>
      </c>
    </row>
    <row r="23" spans="2:14" ht="64.5" customHeight="1" x14ac:dyDescent="0.25">
      <c r="B23" s="4">
        <v>43220</v>
      </c>
      <c r="C23" s="5" t="s">
        <v>47</v>
      </c>
      <c r="D23" s="5" t="s">
        <v>16</v>
      </c>
      <c r="E23" s="12" t="s">
        <v>48</v>
      </c>
      <c r="F23" s="13"/>
      <c r="G23" s="6">
        <v>43194</v>
      </c>
      <c r="H23" s="7">
        <f t="shared" si="0"/>
        <v>3</v>
      </c>
      <c r="I23" s="8">
        <f>_xlfn.IFNA(VLOOKUP(C23,[1]Hoja1!A:K,8,FALSE),0)</f>
        <v>11</v>
      </c>
      <c r="J23" s="14">
        <f>_xlfn.IFNA(VLOOKUP(C23,[1]Hoja2!A:C,3,FALSE),0)</f>
        <v>8</v>
      </c>
      <c r="K23" s="15"/>
      <c r="L23" s="7">
        <f>_xlfn.IFNA(VLOOKUP(C23,[1]Hoja1!A:K,9,FALSE),0)</f>
        <v>67.75</v>
      </c>
      <c r="M23" s="7">
        <f t="shared" si="1"/>
        <v>12.195</v>
      </c>
      <c r="N23" s="7">
        <f t="shared" si="2"/>
        <v>639.55999999999995</v>
      </c>
    </row>
    <row r="24" spans="2:14" ht="64.5" customHeight="1" x14ac:dyDescent="0.25">
      <c r="B24" s="4">
        <v>43220</v>
      </c>
      <c r="C24" s="5" t="s">
        <v>49</v>
      </c>
      <c r="D24" s="5" t="s">
        <v>50</v>
      </c>
      <c r="E24" s="12" t="s">
        <v>51</v>
      </c>
      <c r="F24" s="13"/>
      <c r="G24" s="6">
        <v>43053</v>
      </c>
      <c r="H24" s="7">
        <f t="shared" si="0"/>
        <v>0</v>
      </c>
      <c r="I24" s="8">
        <f>_xlfn.IFNA(VLOOKUP(C24,[1]Hoja1!A:K,8,FALSE),0)</f>
        <v>8</v>
      </c>
      <c r="J24" s="14">
        <f>_xlfn.IFNA(VLOOKUP(C24,[1]Hoja2!A:C,3,FALSE),0)</f>
        <v>8</v>
      </c>
      <c r="K24" s="15"/>
      <c r="L24" s="7">
        <f>_xlfn.IFNA(VLOOKUP(C24,[1]Hoja1!A:K,9,FALSE),0)</f>
        <v>220</v>
      </c>
      <c r="M24" s="7">
        <f t="shared" si="1"/>
        <v>39.6</v>
      </c>
      <c r="N24" s="7">
        <f t="shared" si="2"/>
        <v>2076.8000000000002</v>
      </c>
    </row>
    <row r="25" spans="2:14" ht="64.5" customHeight="1" x14ac:dyDescent="0.25">
      <c r="B25" s="4">
        <v>43220</v>
      </c>
      <c r="C25" s="5" t="s">
        <v>52</v>
      </c>
      <c r="D25" s="5" t="s">
        <v>53</v>
      </c>
      <c r="E25" s="12" t="s">
        <v>54</v>
      </c>
      <c r="F25" s="13"/>
      <c r="G25" s="6">
        <v>43206</v>
      </c>
      <c r="H25" s="7">
        <f t="shared" si="0"/>
        <v>7</v>
      </c>
      <c r="I25" s="8">
        <f>_xlfn.IFNA(VLOOKUP(C25,[1]Hoja1!A:K,8,FALSE),0)</f>
        <v>7</v>
      </c>
      <c r="J25" s="14">
        <f>_xlfn.IFNA(VLOOKUP(C25,[1]Hoja2!A:C,3,FALSE),0)</f>
        <v>0</v>
      </c>
      <c r="K25" s="15"/>
      <c r="L25" s="7">
        <f>_xlfn.IFNA(VLOOKUP(C25,[1]Hoja1!A:K,9,FALSE),0)</f>
        <v>55</v>
      </c>
      <c r="M25" s="7">
        <f t="shared" si="1"/>
        <v>9.9</v>
      </c>
      <c r="N25" s="7">
        <f t="shared" si="2"/>
        <v>0</v>
      </c>
    </row>
    <row r="26" spans="2:14" ht="64.5" customHeight="1" x14ac:dyDescent="0.25">
      <c r="B26" s="4">
        <v>43220</v>
      </c>
      <c r="C26" s="5" t="s">
        <v>55</v>
      </c>
      <c r="D26" s="5" t="s">
        <v>53</v>
      </c>
      <c r="E26" s="12" t="s">
        <v>56</v>
      </c>
      <c r="F26" s="13"/>
      <c r="G26" s="6">
        <v>42844</v>
      </c>
      <c r="H26" s="7">
        <f t="shared" si="0"/>
        <v>1</v>
      </c>
      <c r="I26" s="8">
        <f>_xlfn.IFNA(VLOOKUP(C26,[1]Hoja1!A:K,8,FALSE),0)</f>
        <v>33</v>
      </c>
      <c r="J26" s="14">
        <f>_xlfn.IFNA(VLOOKUP(C26,[1]Hoja2!A:C,3,FALSE),0)</f>
        <v>32</v>
      </c>
      <c r="K26" s="15"/>
      <c r="L26" s="7">
        <f>_xlfn.IFNA(VLOOKUP(C26,[1]Hoja1!A:K,9,FALSE),0)</f>
        <v>5.22</v>
      </c>
      <c r="M26" s="7">
        <f t="shared" si="1"/>
        <v>0.93959999999999988</v>
      </c>
      <c r="N26" s="7">
        <f t="shared" si="2"/>
        <v>197.10719999999998</v>
      </c>
    </row>
    <row r="27" spans="2:14" ht="64.5" customHeight="1" x14ac:dyDescent="0.25">
      <c r="B27" s="4">
        <v>43220</v>
      </c>
      <c r="C27" s="5" t="s">
        <v>57</v>
      </c>
      <c r="D27" s="5" t="s">
        <v>53</v>
      </c>
      <c r="E27" s="12" t="s">
        <v>58</v>
      </c>
      <c r="F27" s="13"/>
      <c r="G27" s="6">
        <v>43042</v>
      </c>
      <c r="H27" s="7">
        <f t="shared" si="0"/>
        <v>30</v>
      </c>
      <c r="I27" s="8">
        <f>_xlfn.IFNA(VLOOKUP(C27,[1]Hoja1!A:K,8,FALSE),0)</f>
        <v>373</v>
      </c>
      <c r="J27" s="14">
        <f>_xlfn.IFNA(VLOOKUP(C27,[1]Hoja2!A:C,3,FALSE),0)</f>
        <v>343</v>
      </c>
      <c r="K27" s="15"/>
      <c r="L27" s="7">
        <f>_xlfn.IFNA(VLOOKUP(C27,[1]Hoja1!A:K,9,FALSE),0)</f>
        <v>15</v>
      </c>
      <c r="M27" s="7">
        <f t="shared" si="1"/>
        <v>2.6999999999999997</v>
      </c>
      <c r="N27" s="7">
        <f t="shared" si="2"/>
        <v>6071.0999999999995</v>
      </c>
    </row>
    <row r="28" spans="2:14" ht="64.5" customHeight="1" x14ac:dyDescent="0.25">
      <c r="B28" s="4">
        <v>43220</v>
      </c>
      <c r="C28" s="5" t="s">
        <v>59</v>
      </c>
      <c r="D28" s="5" t="s">
        <v>53</v>
      </c>
      <c r="E28" s="12" t="s">
        <v>60</v>
      </c>
      <c r="F28" s="13"/>
      <c r="G28" s="6">
        <v>42691</v>
      </c>
      <c r="H28" s="7">
        <f t="shared" si="0"/>
        <v>38</v>
      </c>
      <c r="I28" s="8">
        <f>_xlfn.IFNA(VLOOKUP(C28,[1]Hoja1!A:K,8,FALSE),0)</f>
        <v>613</v>
      </c>
      <c r="J28" s="14">
        <f>_xlfn.IFNA(VLOOKUP(C28,[1]Hoja2!A:C,3,FALSE),0)</f>
        <v>575</v>
      </c>
      <c r="K28" s="15"/>
      <c r="L28" s="7">
        <f>_xlfn.IFNA(VLOOKUP(C28,[1]Hoja1!A:K,9,FALSE),0)</f>
        <v>15</v>
      </c>
      <c r="M28" s="7">
        <f t="shared" si="1"/>
        <v>2.6999999999999997</v>
      </c>
      <c r="N28" s="7">
        <f t="shared" si="2"/>
        <v>10177.5</v>
      </c>
    </row>
    <row r="29" spans="2:14" ht="64.5" customHeight="1" x14ac:dyDescent="0.25">
      <c r="B29" s="4">
        <v>43220</v>
      </c>
      <c r="C29" s="5" t="s">
        <v>61</v>
      </c>
      <c r="D29" s="5" t="s">
        <v>53</v>
      </c>
      <c r="E29" s="12" t="s">
        <v>62</v>
      </c>
      <c r="F29" s="13"/>
      <c r="G29" s="6">
        <v>43089</v>
      </c>
      <c r="H29" s="7">
        <f t="shared" si="0"/>
        <v>6</v>
      </c>
      <c r="I29" s="8">
        <f>_xlfn.IFNA(VLOOKUP(C29,[1]Hoja1!A:K,8,FALSE),0)</f>
        <v>35</v>
      </c>
      <c r="J29" s="14">
        <f>_xlfn.IFNA(VLOOKUP(C29,[1]Hoja2!A:C,3,FALSE),0)</f>
        <v>29</v>
      </c>
      <c r="K29" s="15"/>
      <c r="L29" s="7">
        <f>_xlfn.IFNA(VLOOKUP(C29,[1]Hoja1!A:K,9,FALSE),0)</f>
        <v>260</v>
      </c>
      <c r="M29" s="7">
        <f t="shared" si="1"/>
        <v>46.8</v>
      </c>
      <c r="N29" s="7">
        <f t="shared" si="2"/>
        <v>8897.2000000000007</v>
      </c>
    </row>
    <row r="30" spans="2:14" ht="64.5" customHeight="1" x14ac:dyDescent="0.25">
      <c r="B30" s="4">
        <v>43220</v>
      </c>
      <c r="C30" s="5" t="s">
        <v>63</v>
      </c>
      <c r="D30" s="5" t="s">
        <v>53</v>
      </c>
      <c r="E30" s="12" t="s">
        <v>64</v>
      </c>
      <c r="F30" s="13"/>
      <c r="G30" s="6">
        <v>43005</v>
      </c>
      <c r="H30" s="7">
        <f t="shared" si="0"/>
        <v>0</v>
      </c>
      <c r="I30" s="8">
        <f>_xlfn.IFNA(VLOOKUP(C30,[1]Hoja1!A:K,8,FALSE),0)</f>
        <v>1</v>
      </c>
      <c r="J30" s="14">
        <f>_xlfn.IFNA(VLOOKUP(C30,[1]Hoja2!A:C,3,FALSE),0)</f>
        <v>1</v>
      </c>
      <c r="K30" s="15"/>
      <c r="L30" s="7">
        <f>_xlfn.IFNA(VLOOKUP(C30,[1]Hoja1!A:K,9,FALSE),0)</f>
        <v>1200</v>
      </c>
      <c r="M30" s="7">
        <f t="shared" si="1"/>
        <v>216</v>
      </c>
      <c r="N30" s="7">
        <f t="shared" si="2"/>
        <v>1416</v>
      </c>
    </row>
    <row r="31" spans="2:14" ht="64.5" customHeight="1" x14ac:dyDescent="0.25">
      <c r="B31" s="4">
        <v>43220</v>
      </c>
      <c r="C31" s="5" t="s">
        <v>65</v>
      </c>
      <c r="D31" s="5" t="s">
        <v>53</v>
      </c>
      <c r="E31" s="12" t="s">
        <v>66</v>
      </c>
      <c r="F31" s="13"/>
      <c r="G31" s="6">
        <v>43089</v>
      </c>
      <c r="H31" s="7">
        <f t="shared" si="0"/>
        <v>1</v>
      </c>
      <c r="I31" s="8">
        <f>_xlfn.IFNA(VLOOKUP(C31,[1]Hoja1!A:K,8,FALSE),0)</f>
        <v>19</v>
      </c>
      <c r="J31" s="14">
        <f>_xlfn.IFNA(VLOOKUP(C31,[1]Hoja2!A:C,3,FALSE),0)</f>
        <v>18</v>
      </c>
      <c r="K31" s="15"/>
      <c r="L31" s="7">
        <f>_xlfn.IFNA(VLOOKUP(C31,[1]Hoja1!A:K,9,FALSE),0)</f>
        <v>1500</v>
      </c>
      <c r="M31" s="7">
        <f t="shared" si="1"/>
        <v>270</v>
      </c>
      <c r="N31" s="7">
        <f t="shared" si="2"/>
        <v>31860</v>
      </c>
    </row>
    <row r="32" spans="2:14" ht="64.5" customHeight="1" x14ac:dyDescent="0.25">
      <c r="B32" s="4">
        <v>43220</v>
      </c>
      <c r="C32" s="5" t="s">
        <v>67</v>
      </c>
      <c r="D32" s="5" t="s">
        <v>53</v>
      </c>
      <c r="E32" s="12" t="s">
        <v>68</v>
      </c>
      <c r="F32" s="13"/>
      <c r="G32" s="6">
        <v>43089</v>
      </c>
      <c r="H32" s="7">
        <f t="shared" si="0"/>
        <v>1</v>
      </c>
      <c r="I32" s="8">
        <f>_xlfn.IFNA(VLOOKUP(C32,[1]Hoja1!A:K,8,FALSE),0)</f>
        <v>2</v>
      </c>
      <c r="J32" s="14">
        <f>_xlfn.IFNA(VLOOKUP(C32,[1]Hoja2!A:C,3,FALSE),0)</f>
        <v>1</v>
      </c>
      <c r="K32" s="15"/>
      <c r="L32" s="7">
        <f>_xlfn.IFNA(VLOOKUP(C32,[1]Hoja1!A:K,9,FALSE),0)</f>
        <v>2000</v>
      </c>
      <c r="M32" s="7">
        <f t="shared" si="1"/>
        <v>360</v>
      </c>
      <c r="N32" s="7">
        <f t="shared" si="2"/>
        <v>2360</v>
      </c>
    </row>
    <row r="33" spans="2:14" ht="64.5" customHeight="1" x14ac:dyDescent="0.25">
      <c r="B33" s="4">
        <v>43220</v>
      </c>
      <c r="C33" s="5" t="s">
        <v>69</v>
      </c>
      <c r="D33" s="5" t="s">
        <v>53</v>
      </c>
      <c r="E33" s="12" t="s">
        <v>70</v>
      </c>
      <c r="F33" s="13"/>
      <c r="G33" s="6">
        <v>42844</v>
      </c>
      <c r="H33" s="7">
        <f t="shared" si="0"/>
        <v>4</v>
      </c>
      <c r="I33" s="8">
        <f>_xlfn.IFNA(VLOOKUP(C33,[1]Hoja1!A:K,8,FALSE),0)</f>
        <v>5</v>
      </c>
      <c r="J33" s="14">
        <f>_xlfn.IFNA(VLOOKUP(C33,[1]Hoja2!A:C,3,FALSE),0)</f>
        <v>1</v>
      </c>
      <c r="K33" s="15"/>
      <c r="L33" s="7">
        <f>_xlfn.IFNA(VLOOKUP(C33,[1]Hoja1!A:K,9,FALSE),0)</f>
        <v>372.88</v>
      </c>
      <c r="M33" s="7">
        <f t="shared" si="1"/>
        <v>67.118399999999994</v>
      </c>
      <c r="N33" s="7">
        <f t="shared" si="2"/>
        <v>439.9984</v>
      </c>
    </row>
    <row r="34" spans="2:14" ht="64.5" customHeight="1" x14ac:dyDescent="0.25">
      <c r="B34" s="4">
        <v>43220</v>
      </c>
      <c r="C34" s="5" t="s">
        <v>71</v>
      </c>
      <c r="D34" s="5" t="s">
        <v>53</v>
      </c>
      <c r="E34" s="12" t="s">
        <v>72</v>
      </c>
      <c r="F34" s="13"/>
      <c r="G34" s="6">
        <v>42759</v>
      </c>
      <c r="H34" s="7">
        <f t="shared" si="0"/>
        <v>0</v>
      </c>
      <c r="I34" s="8">
        <f>_xlfn.IFNA(VLOOKUP(C34,[1]Hoja1!A:K,8,FALSE),0)</f>
        <v>7</v>
      </c>
      <c r="J34" s="14">
        <f>_xlfn.IFNA(VLOOKUP(C34,[1]Hoja2!A:C,3,FALSE),0)</f>
        <v>7</v>
      </c>
      <c r="K34" s="15"/>
      <c r="L34" s="7">
        <f>_xlfn.IFNA(VLOOKUP(C34,[1]Hoja1!A:K,9,FALSE),0)</f>
        <v>3042</v>
      </c>
      <c r="M34" s="7">
        <f t="shared" si="1"/>
        <v>547.55999999999995</v>
      </c>
      <c r="N34" s="7">
        <f t="shared" si="2"/>
        <v>25126.92</v>
      </c>
    </row>
    <row r="35" spans="2:14" ht="64.5" customHeight="1" x14ac:dyDescent="0.25">
      <c r="B35" s="4">
        <v>43220</v>
      </c>
      <c r="C35" s="5" t="s">
        <v>73</v>
      </c>
      <c r="D35" s="5" t="s">
        <v>53</v>
      </c>
      <c r="E35" s="12" t="s">
        <v>74</v>
      </c>
      <c r="F35" s="13"/>
      <c r="G35" s="6">
        <v>42151</v>
      </c>
      <c r="H35" s="7">
        <f t="shared" si="0"/>
        <v>0</v>
      </c>
      <c r="I35" s="8">
        <f>_xlfn.IFNA(VLOOKUP(C35,[1]Hoja1!A:K,8,FALSE),0)</f>
        <v>33</v>
      </c>
      <c r="J35" s="14">
        <f>_xlfn.IFNA(VLOOKUP(C35,[1]Hoja2!A:C,3,FALSE),0)</f>
        <v>33</v>
      </c>
      <c r="K35" s="15"/>
      <c r="L35" s="7">
        <f>_xlfn.IFNA(VLOOKUP(C35,[1]Hoja1!A:K,9,FALSE),0)</f>
        <v>3500</v>
      </c>
      <c r="M35" s="7">
        <f t="shared" si="1"/>
        <v>630</v>
      </c>
      <c r="N35" s="7">
        <f t="shared" si="2"/>
        <v>136290</v>
      </c>
    </row>
    <row r="36" spans="2:14" ht="64.5" customHeight="1" x14ac:dyDescent="0.25">
      <c r="B36" s="4">
        <v>43220</v>
      </c>
      <c r="C36" s="5" t="s">
        <v>75</v>
      </c>
      <c r="D36" s="5" t="s">
        <v>53</v>
      </c>
      <c r="E36" s="12" t="s">
        <v>76</v>
      </c>
      <c r="F36" s="13"/>
      <c r="G36" s="6">
        <v>42817</v>
      </c>
      <c r="H36" s="7">
        <f t="shared" si="0"/>
        <v>1</v>
      </c>
      <c r="I36" s="8">
        <f>_xlfn.IFNA(VLOOKUP(C36,[1]Hoja1!A:K,8,FALSE),0)</f>
        <v>5</v>
      </c>
      <c r="J36" s="14">
        <f>_xlfn.IFNA(VLOOKUP(C36,[1]Hoja2!A:C,3,FALSE),0)</f>
        <v>4</v>
      </c>
      <c r="K36" s="15"/>
      <c r="L36" s="7">
        <f>_xlfn.IFNA(VLOOKUP(C36,[1]Hoja1!A:K,9,FALSE),0)</f>
        <v>1819.92</v>
      </c>
      <c r="M36" s="7">
        <f t="shared" si="1"/>
        <v>327.5856</v>
      </c>
      <c r="N36" s="7">
        <f t="shared" si="2"/>
        <v>8590.0223999999998</v>
      </c>
    </row>
    <row r="37" spans="2:14" ht="64.5" customHeight="1" x14ac:dyDescent="0.25">
      <c r="B37" s="4">
        <v>43220</v>
      </c>
      <c r="C37" s="5" t="s">
        <v>77</v>
      </c>
      <c r="D37" s="5" t="s">
        <v>53</v>
      </c>
      <c r="E37" s="12" t="s">
        <v>78</v>
      </c>
      <c r="F37" s="13"/>
      <c r="G37" s="6">
        <v>42817</v>
      </c>
      <c r="H37" s="7">
        <f t="shared" si="0"/>
        <v>1</v>
      </c>
      <c r="I37" s="8">
        <f>_xlfn.IFNA(VLOOKUP(C37,[1]Hoja1!A:K,8,FALSE),0)</f>
        <v>5</v>
      </c>
      <c r="J37" s="14">
        <f>_xlfn.IFNA(VLOOKUP(C37,[1]Hoja2!A:C,3,FALSE),0)</f>
        <v>4</v>
      </c>
      <c r="K37" s="15"/>
      <c r="L37" s="7">
        <f>_xlfn.IFNA(VLOOKUP(C37,[1]Hoja1!A:K,9,FALSE),0)</f>
        <v>1819</v>
      </c>
      <c r="M37" s="7">
        <f t="shared" si="1"/>
        <v>327.42</v>
      </c>
      <c r="N37" s="7">
        <f t="shared" si="2"/>
        <v>8585.68</v>
      </c>
    </row>
    <row r="38" spans="2:14" ht="64.5" customHeight="1" x14ac:dyDescent="0.25">
      <c r="B38" s="4">
        <v>43220</v>
      </c>
      <c r="C38" s="5" t="s">
        <v>79</v>
      </c>
      <c r="D38" s="5" t="s">
        <v>53</v>
      </c>
      <c r="E38" s="12" t="s">
        <v>80</v>
      </c>
      <c r="F38" s="13"/>
      <c r="G38" s="6">
        <v>42817</v>
      </c>
      <c r="H38" s="7">
        <f t="shared" si="0"/>
        <v>1</v>
      </c>
      <c r="I38" s="8">
        <f>_xlfn.IFNA(VLOOKUP(C38,[1]Hoja1!A:K,8,FALSE),0)</f>
        <v>5</v>
      </c>
      <c r="J38" s="14">
        <f>_xlfn.IFNA(VLOOKUP(C38,[1]Hoja2!A:C,3,FALSE),0)</f>
        <v>4</v>
      </c>
      <c r="K38" s="15"/>
      <c r="L38" s="7">
        <f>_xlfn.IFNA(VLOOKUP(C38,[1]Hoja1!A:K,9,FALSE),0)</f>
        <v>1819.92</v>
      </c>
      <c r="M38" s="7">
        <f t="shared" si="1"/>
        <v>327.5856</v>
      </c>
      <c r="N38" s="7">
        <f t="shared" si="2"/>
        <v>8590.0223999999998</v>
      </c>
    </row>
    <row r="39" spans="2:14" ht="64.5" customHeight="1" x14ac:dyDescent="0.25">
      <c r="B39" s="4">
        <v>43220</v>
      </c>
      <c r="C39" s="5" t="s">
        <v>81</v>
      </c>
      <c r="D39" s="5" t="s">
        <v>53</v>
      </c>
      <c r="E39" s="12" t="s">
        <v>82</v>
      </c>
      <c r="F39" s="13"/>
      <c r="G39" s="6">
        <v>42817</v>
      </c>
      <c r="H39" s="7">
        <f t="shared" si="0"/>
        <v>1</v>
      </c>
      <c r="I39" s="8">
        <f>_xlfn.IFNA(VLOOKUP(C39,[1]Hoja1!A:K,8,FALSE),0)</f>
        <v>5</v>
      </c>
      <c r="J39" s="14">
        <f>_xlfn.IFNA(VLOOKUP(C39,[1]Hoja2!A:C,3,FALSE),0)</f>
        <v>4</v>
      </c>
      <c r="K39" s="15"/>
      <c r="L39" s="7">
        <f>_xlfn.IFNA(VLOOKUP(C39,[1]Hoja1!A:K,9,FALSE),0)</f>
        <v>1650.77</v>
      </c>
      <c r="M39" s="7">
        <f t="shared" si="1"/>
        <v>297.1386</v>
      </c>
      <c r="N39" s="7">
        <f t="shared" si="2"/>
        <v>7791.6343999999999</v>
      </c>
    </row>
    <row r="40" spans="2:14" ht="64.5" customHeight="1" x14ac:dyDescent="0.25">
      <c r="B40" s="4">
        <v>43220</v>
      </c>
      <c r="C40" s="5" t="s">
        <v>83</v>
      </c>
      <c r="D40" s="5" t="s">
        <v>53</v>
      </c>
      <c r="E40" s="12" t="s">
        <v>84</v>
      </c>
      <c r="F40" s="13"/>
      <c r="G40" s="6">
        <v>43042</v>
      </c>
      <c r="H40" s="7">
        <f t="shared" ref="H40:H59" si="3">I40-J40</f>
        <v>4</v>
      </c>
      <c r="I40" s="8">
        <f>_xlfn.IFNA(VLOOKUP(C40,[1]Hoja1!A:K,8,FALSE),0)</f>
        <v>37</v>
      </c>
      <c r="J40" s="14">
        <f>_xlfn.IFNA(VLOOKUP(C40,[1]Hoja2!A:C,3,FALSE),0)</f>
        <v>33</v>
      </c>
      <c r="K40" s="15"/>
      <c r="L40" s="7">
        <f>_xlfn.IFNA(VLOOKUP(C40,[1]Hoja1!A:K,9,FALSE),0)</f>
        <v>88.56</v>
      </c>
      <c r="M40" s="7">
        <f t="shared" ref="M40:M59" si="4">L40*0.18</f>
        <v>15.940799999999999</v>
      </c>
      <c r="N40" s="7">
        <f t="shared" ref="N40:N59" si="5">(L40+M40)*J40</f>
        <v>3448.5263999999997</v>
      </c>
    </row>
    <row r="41" spans="2:14" ht="64.5" customHeight="1" x14ac:dyDescent="0.25">
      <c r="B41" s="4">
        <v>43220</v>
      </c>
      <c r="C41" s="5" t="s">
        <v>85</v>
      </c>
      <c r="D41" s="5" t="s">
        <v>53</v>
      </c>
      <c r="E41" s="12" t="s">
        <v>86</v>
      </c>
      <c r="F41" s="13"/>
      <c r="G41" s="6">
        <v>43042</v>
      </c>
      <c r="H41" s="7">
        <f t="shared" si="3"/>
        <v>77</v>
      </c>
      <c r="I41" s="8">
        <f>_xlfn.IFNA(VLOOKUP(C41,[1]Hoja1!A:K,8,FALSE),0)</f>
        <v>268</v>
      </c>
      <c r="J41" s="14">
        <f>_xlfn.IFNA(VLOOKUP(C41,[1]Hoja2!A:C,3,FALSE),0)</f>
        <v>191</v>
      </c>
      <c r="K41" s="15"/>
      <c r="L41" s="7">
        <f>_xlfn.IFNA(VLOOKUP(C41,[1]Hoja1!A:K,9,FALSE),0)</f>
        <v>12.5</v>
      </c>
      <c r="M41" s="7">
        <f t="shared" si="4"/>
        <v>2.25</v>
      </c>
      <c r="N41" s="7">
        <f t="shared" si="5"/>
        <v>2817.25</v>
      </c>
    </row>
    <row r="42" spans="2:14" ht="64.5" customHeight="1" x14ac:dyDescent="0.25">
      <c r="B42" s="4">
        <v>43220</v>
      </c>
      <c r="C42" s="5" t="s">
        <v>87</v>
      </c>
      <c r="D42" s="5" t="s">
        <v>25</v>
      </c>
      <c r="E42" s="12" t="s">
        <v>88</v>
      </c>
      <c r="F42" s="13"/>
      <c r="G42" s="6">
        <v>42950</v>
      </c>
      <c r="H42" s="7">
        <f t="shared" si="3"/>
        <v>400</v>
      </c>
      <c r="I42" s="8">
        <f>_xlfn.IFNA(VLOOKUP(C42,[1]Hoja1!A:K,8,FALSE),0)</f>
        <v>7248</v>
      </c>
      <c r="J42" s="14">
        <f>_xlfn.IFNA(VLOOKUP(C42,[1]Hoja2!A:C,3,FALSE),0)</f>
        <v>6848</v>
      </c>
      <c r="K42" s="15"/>
      <c r="L42" s="7">
        <f>_xlfn.IFNA(VLOOKUP(C42,[1]Hoja1!A:K,9,FALSE),0)</f>
        <v>5</v>
      </c>
      <c r="M42" s="7">
        <f t="shared" si="4"/>
        <v>0.89999999999999991</v>
      </c>
      <c r="N42" s="7">
        <f t="shared" si="5"/>
        <v>40403.200000000004</v>
      </c>
    </row>
    <row r="43" spans="2:14" ht="64.5" customHeight="1" x14ac:dyDescent="0.25">
      <c r="B43" s="4">
        <v>43220</v>
      </c>
      <c r="C43" s="5" t="s">
        <v>89</v>
      </c>
      <c r="D43" s="5" t="s">
        <v>25</v>
      </c>
      <c r="E43" s="12" t="s">
        <v>90</v>
      </c>
      <c r="F43" s="13"/>
      <c r="G43" s="6">
        <v>42950</v>
      </c>
      <c r="H43" s="7">
        <f t="shared" si="3"/>
        <v>147</v>
      </c>
      <c r="I43" s="8">
        <f>_xlfn.IFNA(VLOOKUP(C43,[1]Hoja1!A:K,8,FALSE),0)</f>
        <v>5139</v>
      </c>
      <c r="J43" s="14">
        <f>_xlfn.IFNA(VLOOKUP(C43,[1]Hoja2!A:C,3,FALSE),0)</f>
        <v>4992</v>
      </c>
      <c r="K43" s="15"/>
      <c r="L43" s="7">
        <f>_xlfn.IFNA(VLOOKUP(C43,[1]Hoja1!A:K,9,FALSE),0)</f>
        <v>7</v>
      </c>
      <c r="M43" s="7">
        <f t="shared" si="4"/>
        <v>1.26</v>
      </c>
      <c r="N43" s="7">
        <f t="shared" si="5"/>
        <v>41233.919999999998</v>
      </c>
    </row>
    <row r="44" spans="2:14" ht="64.5" customHeight="1" x14ac:dyDescent="0.25">
      <c r="B44" s="4">
        <v>43220</v>
      </c>
      <c r="C44" s="5" t="s">
        <v>91</v>
      </c>
      <c r="D44" s="5" t="s">
        <v>25</v>
      </c>
      <c r="E44" s="12" t="s">
        <v>92</v>
      </c>
      <c r="F44" s="13"/>
      <c r="G44" s="6">
        <v>42583</v>
      </c>
      <c r="H44" s="7">
        <f t="shared" si="3"/>
        <v>147</v>
      </c>
      <c r="I44" s="8">
        <f>_xlfn.IFNA(VLOOKUP(C44,[1]Hoja1!A:K,8,FALSE),0)</f>
        <v>533</v>
      </c>
      <c r="J44" s="14">
        <f>_xlfn.IFNA(VLOOKUP(C44,[1]Hoja2!A:C,3,FALSE),0)</f>
        <v>386</v>
      </c>
      <c r="K44" s="15"/>
      <c r="L44" s="7">
        <f>_xlfn.IFNA(VLOOKUP(C44,[1]Hoja1!A:K,9,FALSE),0)</f>
        <v>4</v>
      </c>
      <c r="M44" s="7">
        <f t="shared" si="4"/>
        <v>0.72</v>
      </c>
      <c r="N44" s="7">
        <f t="shared" si="5"/>
        <v>1821.9199999999998</v>
      </c>
    </row>
    <row r="45" spans="2:14" ht="64.5" customHeight="1" x14ac:dyDescent="0.25">
      <c r="B45" s="4">
        <v>43220</v>
      </c>
      <c r="C45" s="5" t="s">
        <v>93</v>
      </c>
      <c r="D45" s="5" t="s">
        <v>25</v>
      </c>
      <c r="E45" s="12" t="s">
        <v>94</v>
      </c>
      <c r="F45" s="13"/>
      <c r="G45" s="6">
        <v>42950</v>
      </c>
      <c r="H45" s="7">
        <f t="shared" si="3"/>
        <v>0</v>
      </c>
      <c r="I45" s="8">
        <f>_xlfn.IFNA(VLOOKUP(C45,[1]Hoja1!A:K,8,FALSE),0)</f>
        <v>1689</v>
      </c>
      <c r="J45" s="14">
        <f>_xlfn.IFNA(VLOOKUP(C45,[1]Hoja2!A:C,3,FALSE),0)</f>
        <v>1689</v>
      </c>
      <c r="K45" s="15"/>
      <c r="L45" s="7">
        <f>_xlfn.IFNA(VLOOKUP(C45,[1]Hoja1!A:K,9,FALSE),0)</f>
        <v>8</v>
      </c>
      <c r="M45" s="7">
        <f t="shared" si="4"/>
        <v>1.44</v>
      </c>
      <c r="N45" s="7">
        <f t="shared" si="5"/>
        <v>15944.16</v>
      </c>
    </row>
    <row r="46" spans="2:14" ht="64.5" customHeight="1" x14ac:dyDescent="0.25">
      <c r="B46" s="4">
        <v>43220</v>
      </c>
      <c r="C46" s="5" t="s">
        <v>95</v>
      </c>
      <c r="D46" s="5" t="s">
        <v>25</v>
      </c>
      <c r="E46" s="12" t="s">
        <v>96</v>
      </c>
      <c r="F46" s="13"/>
      <c r="G46" s="6">
        <v>2</v>
      </c>
      <c r="H46" s="7">
        <f t="shared" si="3"/>
        <v>30</v>
      </c>
      <c r="I46" s="8">
        <f>_xlfn.IFNA(VLOOKUP(C46,[1]Hoja1!A:K,8,FALSE),0)</f>
        <v>1047</v>
      </c>
      <c r="J46" s="14">
        <f>_xlfn.IFNA(VLOOKUP(C46,[1]Hoja2!A:C,3,FALSE),0)</f>
        <v>1017</v>
      </c>
      <c r="K46" s="15"/>
      <c r="L46" s="7">
        <f>_xlfn.IFNA(VLOOKUP(C46,[1]Hoja1!A:K,9,FALSE),0)</f>
        <v>4</v>
      </c>
      <c r="M46" s="7">
        <f t="shared" si="4"/>
        <v>0.72</v>
      </c>
      <c r="N46" s="7">
        <f t="shared" si="5"/>
        <v>4800.24</v>
      </c>
    </row>
    <row r="47" spans="2:14" ht="64.5" customHeight="1" x14ac:dyDescent="0.25">
      <c r="B47" s="4">
        <v>43220</v>
      </c>
      <c r="C47" s="5" t="s">
        <v>97</v>
      </c>
      <c r="D47" s="5" t="s">
        <v>25</v>
      </c>
      <c r="E47" s="12" t="s">
        <v>98</v>
      </c>
      <c r="F47" s="13"/>
      <c r="G47" s="6">
        <v>42650</v>
      </c>
      <c r="H47" s="7">
        <f t="shared" si="3"/>
        <v>1330</v>
      </c>
      <c r="I47" s="8">
        <f>_xlfn.IFNA(VLOOKUP(C47,[1]Hoja1!A:K,8,FALSE),0)</f>
        <v>10877</v>
      </c>
      <c r="J47" s="14">
        <f>_xlfn.IFNA(VLOOKUP(C47,[1]Hoja2!A:C,3,FALSE),0)</f>
        <v>9547</v>
      </c>
      <c r="K47" s="15"/>
      <c r="L47" s="7">
        <f>_xlfn.IFNA(VLOOKUP(C47,[1]Hoja1!A:K,9,FALSE),0)</f>
        <v>6</v>
      </c>
      <c r="M47" s="7">
        <f t="shared" si="4"/>
        <v>1.08</v>
      </c>
      <c r="N47" s="7">
        <f t="shared" si="5"/>
        <v>67592.759999999995</v>
      </c>
    </row>
    <row r="48" spans="2:14" ht="64.5" customHeight="1" x14ac:dyDescent="0.25">
      <c r="B48" s="4">
        <v>43220</v>
      </c>
      <c r="C48" s="5" t="s">
        <v>99</v>
      </c>
      <c r="D48" s="5" t="s">
        <v>25</v>
      </c>
      <c r="E48" s="12" t="s">
        <v>100</v>
      </c>
      <c r="F48" s="13"/>
      <c r="G48" s="6">
        <v>2</v>
      </c>
      <c r="H48" s="7">
        <f t="shared" si="3"/>
        <v>0</v>
      </c>
      <c r="I48" s="8">
        <f>_xlfn.IFNA(VLOOKUP(C48,[1]Hoja1!A:K,8,FALSE),0)</f>
        <v>2680</v>
      </c>
      <c r="J48" s="14">
        <f>_xlfn.IFNA(VLOOKUP(C48,[1]Hoja2!A:C,3,FALSE),0)</f>
        <v>2680</v>
      </c>
      <c r="K48" s="15"/>
      <c r="L48" s="7">
        <f>_xlfn.IFNA(VLOOKUP(C48,[1]Hoja1!A:K,9,FALSE),0)</f>
        <v>6</v>
      </c>
      <c r="M48" s="7">
        <f t="shared" si="4"/>
        <v>1.08</v>
      </c>
      <c r="N48" s="7">
        <f t="shared" si="5"/>
        <v>18974.400000000001</v>
      </c>
    </row>
    <row r="49" spans="2:14" ht="64.5" customHeight="1" x14ac:dyDescent="0.25">
      <c r="B49" s="4">
        <v>43220</v>
      </c>
      <c r="C49" s="5" t="s">
        <v>101</v>
      </c>
      <c r="D49" s="5" t="s">
        <v>53</v>
      </c>
      <c r="E49" s="12" t="s">
        <v>102</v>
      </c>
      <c r="F49" s="13"/>
      <c r="G49" s="6">
        <v>43042</v>
      </c>
      <c r="H49" s="7">
        <f t="shared" si="3"/>
        <v>1</v>
      </c>
      <c r="I49" s="8">
        <f>_xlfn.IFNA(VLOOKUP(C49,[1]Hoja1!A:K,8,FALSE),0)</f>
        <v>7</v>
      </c>
      <c r="J49" s="14">
        <f>_xlfn.IFNA(VLOOKUP(C49,[1]Hoja2!A:C,3,FALSE),0)</f>
        <v>6</v>
      </c>
      <c r="K49" s="15"/>
      <c r="L49" s="7">
        <f>_xlfn.IFNA(VLOOKUP(C49,[1]Hoja1!A:K,9,FALSE),0)</f>
        <v>52.2</v>
      </c>
      <c r="M49" s="7">
        <f t="shared" si="4"/>
        <v>9.3960000000000008</v>
      </c>
      <c r="N49" s="7">
        <f t="shared" si="5"/>
        <v>369.57600000000002</v>
      </c>
    </row>
    <row r="50" spans="2:14" ht="64.5" customHeight="1" x14ac:dyDescent="0.25">
      <c r="B50" s="4">
        <v>43220</v>
      </c>
      <c r="C50" s="5" t="s">
        <v>103</v>
      </c>
      <c r="D50" s="5" t="s">
        <v>53</v>
      </c>
      <c r="E50" s="12" t="s">
        <v>104</v>
      </c>
      <c r="F50" s="13"/>
      <c r="G50" s="6">
        <v>42844</v>
      </c>
      <c r="H50" s="7">
        <f t="shared" si="3"/>
        <v>1</v>
      </c>
      <c r="I50" s="8">
        <f>_xlfn.IFNA(VLOOKUP(C50,[1]Hoja1!A:K,8,FALSE),0)</f>
        <v>2</v>
      </c>
      <c r="J50" s="14">
        <f>_xlfn.IFNA(VLOOKUP(C50,[1]Hoja2!A:C,3,FALSE),0)</f>
        <v>1</v>
      </c>
      <c r="K50" s="15"/>
      <c r="L50" s="7">
        <f>_xlfn.IFNA(VLOOKUP(C50,[1]Hoja1!A:K,9,FALSE),0)</f>
        <v>675.85</v>
      </c>
      <c r="M50" s="7">
        <f t="shared" si="4"/>
        <v>121.65300000000001</v>
      </c>
      <c r="N50" s="7">
        <f t="shared" si="5"/>
        <v>797.50300000000004</v>
      </c>
    </row>
    <row r="51" spans="2:14" ht="64.5" customHeight="1" x14ac:dyDescent="0.25">
      <c r="B51" s="4">
        <v>43220</v>
      </c>
      <c r="C51" s="5" t="s">
        <v>105</v>
      </c>
      <c r="D51" s="5" t="s">
        <v>53</v>
      </c>
      <c r="E51" s="12" t="s">
        <v>106</v>
      </c>
      <c r="F51" s="13"/>
      <c r="G51" s="6">
        <v>42950</v>
      </c>
      <c r="H51" s="7">
        <f t="shared" si="3"/>
        <v>24</v>
      </c>
      <c r="I51" s="8">
        <f>_xlfn.IFNA(VLOOKUP(C51,[1]Hoja1!A:K,8,FALSE),0)</f>
        <v>528</v>
      </c>
      <c r="J51" s="14">
        <f>_xlfn.IFNA(VLOOKUP(C51,[1]Hoja2!A:C,3,FALSE),0)</f>
        <v>504</v>
      </c>
      <c r="K51" s="15"/>
      <c r="L51" s="7">
        <f>_xlfn.IFNA(VLOOKUP(C51,[1]Hoja1!A:K,9,FALSE),0)</f>
        <v>17</v>
      </c>
      <c r="M51" s="7">
        <f t="shared" si="4"/>
        <v>3.06</v>
      </c>
      <c r="N51" s="7">
        <f t="shared" si="5"/>
        <v>10110.24</v>
      </c>
    </row>
    <row r="52" spans="2:14" ht="64.5" customHeight="1" x14ac:dyDescent="0.25">
      <c r="B52" s="4">
        <v>43220</v>
      </c>
      <c r="C52" s="5" t="s">
        <v>107</v>
      </c>
      <c r="D52" s="5" t="s">
        <v>53</v>
      </c>
      <c r="E52" s="12" t="s">
        <v>108</v>
      </c>
      <c r="F52" s="13"/>
      <c r="G52" s="6">
        <v>2</v>
      </c>
      <c r="H52" s="7">
        <f t="shared" si="3"/>
        <v>26</v>
      </c>
      <c r="I52" s="8">
        <f>_xlfn.IFNA(VLOOKUP(C52,[1]Hoja1!A:K,8,FALSE),0)</f>
        <v>616</v>
      </c>
      <c r="J52" s="14">
        <f>_xlfn.IFNA(VLOOKUP(C52,[1]Hoja2!A:C,3,FALSE),0)</f>
        <v>590</v>
      </c>
      <c r="K52" s="15"/>
      <c r="L52" s="7">
        <f>_xlfn.IFNA(VLOOKUP(C52,[1]Hoja1!A:K,9,FALSE),0)</f>
        <v>604</v>
      </c>
      <c r="M52" s="7">
        <f t="shared" si="4"/>
        <v>108.72</v>
      </c>
      <c r="N52" s="7">
        <f t="shared" si="5"/>
        <v>420504.8</v>
      </c>
    </row>
    <row r="53" spans="2:14" ht="64.5" customHeight="1" x14ac:dyDescent="0.25">
      <c r="B53" s="4">
        <v>43220</v>
      </c>
      <c r="C53" s="5" t="s">
        <v>109</v>
      </c>
      <c r="D53" s="5" t="s">
        <v>53</v>
      </c>
      <c r="E53" s="12" t="s">
        <v>110</v>
      </c>
      <c r="F53" s="13"/>
      <c r="G53" s="6">
        <v>43042</v>
      </c>
      <c r="H53" s="7">
        <f t="shared" si="3"/>
        <v>24</v>
      </c>
      <c r="I53" s="8">
        <f>_xlfn.IFNA(VLOOKUP(C53,[1]Hoja1!A:K,8,FALSE),0)</f>
        <v>480</v>
      </c>
      <c r="J53" s="14">
        <f>_xlfn.IFNA(VLOOKUP(C53,[1]Hoja2!A:C,3,FALSE),0)</f>
        <v>456</v>
      </c>
      <c r="K53" s="15"/>
      <c r="L53" s="7">
        <f>_xlfn.IFNA(VLOOKUP(C53,[1]Hoja1!A:K,9,FALSE),0)</f>
        <v>59.4</v>
      </c>
      <c r="M53" s="7">
        <f t="shared" si="4"/>
        <v>10.692</v>
      </c>
      <c r="N53" s="7">
        <f t="shared" si="5"/>
        <v>31961.952000000001</v>
      </c>
    </row>
    <row r="54" spans="2:14" ht="64.5" customHeight="1" x14ac:dyDescent="0.25">
      <c r="B54" s="4">
        <v>43220</v>
      </c>
      <c r="C54" s="5" t="s">
        <v>111</v>
      </c>
      <c r="D54" s="5" t="s">
        <v>53</v>
      </c>
      <c r="E54" s="12" t="s">
        <v>112</v>
      </c>
      <c r="F54" s="13"/>
      <c r="G54" s="6">
        <v>43042</v>
      </c>
      <c r="H54" s="7">
        <f t="shared" si="3"/>
        <v>0</v>
      </c>
      <c r="I54" s="8">
        <f>_xlfn.IFNA(VLOOKUP(C54,[1]Hoja1!A:K,8,FALSE),0)</f>
        <v>27</v>
      </c>
      <c r="J54" s="14">
        <f>_xlfn.IFNA(VLOOKUP(C54,[1]Hoja2!A:C,3,FALSE),0)</f>
        <v>27</v>
      </c>
      <c r="K54" s="15"/>
      <c r="L54" s="7">
        <f>_xlfn.IFNA(VLOOKUP(C54,[1]Hoja1!A:K,9,FALSE),0)</f>
        <v>4.58</v>
      </c>
      <c r="M54" s="7">
        <f t="shared" si="4"/>
        <v>0.82440000000000002</v>
      </c>
      <c r="N54" s="7">
        <f t="shared" si="5"/>
        <v>145.9188</v>
      </c>
    </row>
    <row r="55" spans="2:14" ht="64.5" customHeight="1" x14ac:dyDescent="0.25">
      <c r="B55" s="4">
        <v>43220</v>
      </c>
      <c r="C55" s="5" t="s">
        <v>113</v>
      </c>
      <c r="D55" s="5" t="s">
        <v>53</v>
      </c>
      <c r="E55" s="12" t="s">
        <v>114</v>
      </c>
      <c r="F55" s="13"/>
      <c r="G55" s="6">
        <v>43042</v>
      </c>
      <c r="H55" s="7">
        <f t="shared" si="3"/>
        <v>0</v>
      </c>
      <c r="I55" s="8">
        <f>_xlfn.IFNA(VLOOKUP(C55,[1]Hoja1!A:K,8,FALSE),0)</f>
        <v>103</v>
      </c>
      <c r="J55" s="14">
        <f>_xlfn.IFNA(VLOOKUP(C55,[1]Hoja2!A:C,3,FALSE),0)</f>
        <v>103</v>
      </c>
      <c r="K55" s="15"/>
      <c r="L55" s="7">
        <f>_xlfn.IFNA(VLOOKUP(C55,[1]Hoja1!A:K,9,FALSE),0)</f>
        <v>12</v>
      </c>
      <c r="M55" s="7">
        <f t="shared" si="4"/>
        <v>2.16</v>
      </c>
      <c r="N55" s="7">
        <f t="shared" si="5"/>
        <v>1458.48</v>
      </c>
    </row>
    <row r="56" spans="2:14" ht="64.5" customHeight="1" x14ac:dyDescent="0.25">
      <c r="B56" s="4">
        <v>43220</v>
      </c>
      <c r="C56" s="5" t="s">
        <v>115</v>
      </c>
      <c r="D56" s="5" t="s">
        <v>53</v>
      </c>
      <c r="E56" s="12" t="s">
        <v>116</v>
      </c>
      <c r="F56" s="13"/>
      <c r="G56" s="6">
        <v>2</v>
      </c>
      <c r="H56" s="7">
        <f t="shared" si="3"/>
        <v>0</v>
      </c>
      <c r="I56" s="8">
        <f>_xlfn.IFNA(VLOOKUP(C56,[1]Hoja1!A:K,8,FALSE),0)</f>
        <v>15</v>
      </c>
      <c r="J56" s="14">
        <f>_xlfn.IFNA(VLOOKUP(C56,[1]Hoja2!A:C,3,FALSE),0)</f>
        <v>15</v>
      </c>
      <c r="K56" s="15"/>
      <c r="L56" s="7">
        <f>_xlfn.IFNA(VLOOKUP(C56,[1]Hoja1!A:K,9,FALSE),0)</f>
        <v>30</v>
      </c>
      <c r="M56" s="7">
        <f t="shared" si="4"/>
        <v>5.3999999999999995</v>
      </c>
      <c r="N56" s="7">
        <f t="shared" si="5"/>
        <v>531</v>
      </c>
    </row>
    <row r="57" spans="2:14" ht="64.5" customHeight="1" x14ac:dyDescent="0.25">
      <c r="B57" s="4">
        <v>43220</v>
      </c>
      <c r="C57" s="5" t="s">
        <v>117</v>
      </c>
      <c r="D57" s="5" t="s">
        <v>53</v>
      </c>
      <c r="E57" s="12" t="s">
        <v>118</v>
      </c>
      <c r="F57" s="13"/>
      <c r="G57" s="6">
        <v>2</v>
      </c>
      <c r="H57" s="7">
        <f t="shared" si="3"/>
        <v>4</v>
      </c>
      <c r="I57" s="8">
        <f>_xlfn.IFNA(VLOOKUP(C57,[1]Hoja1!A:K,8,FALSE),0)</f>
        <v>392</v>
      </c>
      <c r="J57" s="14">
        <f>_xlfn.IFNA(VLOOKUP(C57,[1]Hoja2!A:C,3,FALSE),0)</f>
        <v>388</v>
      </c>
      <c r="K57" s="15"/>
      <c r="L57" s="7">
        <f>_xlfn.IFNA(VLOOKUP(C57,[1]Hoja1!A:K,9,FALSE),0)</f>
        <v>6.04</v>
      </c>
      <c r="M57" s="7">
        <f t="shared" si="4"/>
        <v>1.0871999999999999</v>
      </c>
      <c r="N57" s="7">
        <f t="shared" si="5"/>
        <v>2765.3535999999999</v>
      </c>
    </row>
    <row r="58" spans="2:14" ht="64.5" customHeight="1" x14ac:dyDescent="0.25">
      <c r="B58" s="4">
        <v>43220</v>
      </c>
      <c r="C58" s="5" t="s">
        <v>119</v>
      </c>
      <c r="D58" s="5" t="s">
        <v>53</v>
      </c>
      <c r="E58" s="12" t="s">
        <v>120</v>
      </c>
      <c r="F58" s="13"/>
      <c r="G58" s="6">
        <v>43042</v>
      </c>
      <c r="H58" s="7">
        <f t="shared" si="3"/>
        <v>76</v>
      </c>
      <c r="I58" s="8">
        <f>_xlfn.IFNA(VLOOKUP(C58,[1]Hoja1!A:K,8,FALSE),0)</f>
        <v>429</v>
      </c>
      <c r="J58" s="14">
        <f>_xlfn.IFNA(VLOOKUP(C58,[1]Hoja2!A:C,3,FALSE),0)</f>
        <v>353</v>
      </c>
      <c r="K58" s="15"/>
      <c r="L58" s="7">
        <f>_xlfn.IFNA(VLOOKUP(C58,[1]Hoja1!A:K,9,FALSE),0)</f>
        <v>6.04</v>
      </c>
      <c r="M58" s="7">
        <f t="shared" si="4"/>
        <v>1.0871999999999999</v>
      </c>
      <c r="N58" s="7">
        <f t="shared" si="5"/>
        <v>2515.9016000000001</v>
      </c>
    </row>
    <row r="59" spans="2:14" ht="64.5" customHeight="1" x14ac:dyDescent="0.25">
      <c r="B59" s="4">
        <v>43220</v>
      </c>
      <c r="C59" s="5" t="s">
        <v>121</v>
      </c>
      <c r="D59" s="5" t="s">
        <v>53</v>
      </c>
      <c r="E59" s="12" t="s">
        <v>122</v>
      </c>
      <c r="F59" s="13"/>
      <c r="G59" s="6">
        <v>42191</v>
      </c>
      <c r="H59" s="7">
        <f t="shared" si="3"/>
        <v>0</v>
      </c>
      <c r="I59" s="8">
        <f>_xlfn.IFNA(VLOOKUP(C59,[1]Hoja1!A:K,8,FALSE),0)</f>
        <v>124</v>
      </c>
      <c r="J59" s="14">
        <f>_xlfn.IFNA(VLOOKUP(C59,[1]Hoja2!A:C,3,FALSE),0)</f>
        <v>124</v>
      </c>
      <c r="K59" s="15"/>
      <c r="L59" s="7">
        <f>_xlfn.IFNA(VLOOKUP(C59,[1]Hoja1!A:K,9,FALSE),0)</f>
        <v>6.04</v>
      </c>
      <c r="M59" s="7">
        <f t="shared" si="4"/>
        <v>1.0871999999999999</v>
      </c>
      <c r="N59" s="7">
        <f t="shared" si="5"/>
        <v>883.77280000000007</v>
      </c>
    </row>
    <row r="60" spans="2:14" ht="64.5" customHeight="1" x14ac:dyDescent="0.25">
      <c r="B60" s="4">
        <v>43220</v>
      </c>
      <c r="C60" s="5" t="s">
        <v>123</v>
      </c>
      <c r="D60" s="5" t="s">
        <v>53</v>
      </c>
      <c r="E60" s="12" t="s">
        <v>124</v>
      </c>
      <c r="F60" s="13"/>
      <c r="G60" s="6">
        <v>43118</v>
      </c>
      <c r="H60" s="7">
        <f t="shared" ref="H60:H80" si="6">I60-J60</f>
        <v>9</v>
      </c>
      <c r="I60" s="8">
        <f>_xlfn.IFNA(VLOOKUP(C60,[1]Hoja1!A:K,8,FALSE),0)</f>
        <v>376</v>
      </c>
      <c r="J60" s="14">
        <f>_xlfn.IFNA(VLOOKUP(C60,[1]Hoja2!A:C,3,FALSE),0)</f>
        <v>367</v>
      </c>
      <c r="K60" s="15"/>
      <c r="L60" s="7">
        <f>_xlfn.IFNA(VLOOKUP(C60,[1]Hoja1!A:K,9,FALSE),0)</f>
        <v>20</v>
      </c>
      <c r="M60" s="7">
        <f t="shared" ref="M60:M80" si="7">L60*0.18</f>
        <v>3.5999999999999996</v>
      </c>
      <c r="N60" s="7">
        <f t="shared" ref="N60:N80" si="8">(L60+M60)*J60</f>
        <v>8661.2000000000007</v>
      </c>
    </row>
    <row r="61" spans="2:14" ht="64.5" customHeight="1" x14ac:dyDescent="0.25">
      <c r="B61" s="4">
        <v>43220</v>
      </c>
      <c r="C61" s="5" t="s">
        <v>125</v>
      </c>
      <c r="D61" s="5" t="s">
        <v>53</v>
      </c>
      <c r="E61" s="12" t="s">
        <v>126</v>
      </c>
      <c r="F61" s="13"/>
      <c r="G61" s="6">
        <v>43042</v>
      </c>
      <c r="H61" s="7">
        <f t="shared" si="6"/>
        <v>2</v>
      </c>
      <c r="I61" s="8">
        <f>_xlfn.IFNA(VLOOKUP(C61,[1]Hoja1!A:K,8,FALSE),0)</f>
        <v>3</v>
      </c>
      <c r="J61" s="14">
        <f>_xlfn.IFNA(VLOOKUP(C61,[1]Hoja2!A:C,3,FALSE),0)</f>
        <v>1</v>
      </c>
      <c r="K61" s="15"/>
      <c r="L61" s="7">
        <f>_xlfn.IFNA(VLOOKUP(C61,[1]Hoja1!A:K,9,FALSE),0)</f>
        <v>35.65</v>
      </c>
      <c r="M61" s="7">
        <f t="shared" si="7"/>
        <v>6.4169999999999998</v>
      </c>
      <c r="N61" s="7">
        <f t="shared" si="8"/>
        <v>42.067</v>
      </c>
    </row>
    <row r="62" spans="2:14" ht="64.5" customHeight="1" x14ac:dyDescent="0.25">
      <c r="B62" s="4">
        <v>43220</v>
      </c>
      <c r="C62" s="5" t="s">
        <v>127</v>
      </c>
      <c r="D62" s="5" t="s">
        <v>53</v>
      </c>
      <c r="E62" s="12" t="s">
        <v>128</v>
      </c>
      <c r="F62" s="13"/>
      <c r="G62" s="6">
        <v>43042</v>
      </c>
      <c r="H62" s="7">
        <f t="shared" si="6"/>
        <v>19</v>
      </c>
      <c r="I62" s="8">
        <f>_xlfn.IFNA(VLOOKUP(C62,[1]Hoja1!A:K,8,FALSE),0)</f>
        <v>171</v>
      </c>
      <c r="J62" s="14">
        <f>_xlfn.IFNA(VLOOKUP(C62,[1]Hoja2!A:C,3,FALSE),0)</f>
        <v>152</v>
      </c>
      <c r="K62" s="15"/>
      <c r="L62" s="7">
        <f>_xlfn.IFNA(VLOOKUP(C62,[1]Hoja1!A:K,9,FALSE),0)</f>
        <v>8.1199999999999992</v>
      </c>
      <c r="M62" s="7">
        <f t="shared" si="7"/>
        <v>1.4615999999999998</v>
      </c>
      <c r="N62" s="7">
        <f t="shared" si="8"/>
        <v>1456.4031999999997</v>
      </c>
    </row>
    <row r="63" spans="2:14" ht="64.5" customHeight="1" x14ac:dyDescent="0.25">
      <c r="B63" s="4">
        <v>43220</v>
      </c>
      <c r="C63" s="5" t="s">
        <v>129</v>
      </c>
      <c r="D63" s="5" t="s">
        <v>53</v>
      </c>
      <c r="E63" s="12" t="s">
        <v>130</v>
      </c>
      <c r="F63" s="13"/>
      <c r="G63" s="6">
        <v>43042</v>
      </c>
      <c r="H63" s="7">
        <f t="shared" si="6"/>
        <v>3</v>
      </c>
      <c r="I63" s="8">
        <f>_xlfn.IFNA(VLOOKUP(C63,[1]Hoja1!A:K,8,FALSE),0)</f>
        <v>157</v>
      </c>
      <c r="J63" s="14">
        <f>_xlfn.IFNA(VLOOKUP(C63,[1]Hoja2!A:C,3,FALSE),0)</f>
        <v>154</v>
      </c>
      <c r="K63" s="15"/>
      <c r="L63" s="7">
        <f>_xlfn.IFNA(VLOOKUP(C63,[1]Hoja1!A:K,9,FALSE),0)</f>
        <v>8.2100000000000009</v>
      </c>
      <c r="M63" s="7">
        <f t="shared" si="7"/>
        <v>1.4778</v>
      </c>
      <c r="N63" s="7">
        <f t="shared" si="8"/>
        <v>1491.9212000000002</v>
      </c>
    </row>
    <row r="64" spans="2:14" ht="64.5" customHeight="1" x14ac:dyDescent="0.25">
      <c r="B64" s="4">
        <v>43220</v>
      </c>
      <c r="C64" s="5" t="s">
        <v>132</v>
      </c>
      <c r="D64" s="5" t="s">
        <v>16</v>
      </c>
      <c r="E64" s="12" t="s">
        <v>133</v>
      </c>
      <c r="F64" s="13"/>
      <c r="G64" s="6">
        <v>43111</v>
      </c>
      <c r="H64" s="7">
        <f t="shared" si="6"/>
        <v>53</v>
      </c>
      <c r="I64" s="8">
        <f>_xlfn.IFNA(VLOOKUP(C64,[1]Hoja1!A:K,8,FALSE),0)</f>
        <v>132</v>
      </c>
      <c r="J64" s="14">
        <f>_xlfn.IFNA(VLOOKUP(C64,[1]Hoja2!A:C,3,FALSE),0)</f>
        <v>79</v>
      </c>
      <c r="K64" s="15"/>
      <c r="L64" s="7">
        <f>_xlfn.IFNA(VLOOKUP(C64,[1]Hoja1!A:K,9,FALSE),0)</f>
        <v>62.5</v>
      </c>
      <c r="M64" s="7">
        <f t="shared" si="7"/>
        <v>11.25</v>
      </c>
      <c r="N64" s="7">
        <f t="shared" si="8"/>
        <v>5826.25</v>
      </c>
    </row>
    <row r="65" spans="2:14" ht="64.5" customHeight="1" x14ac:dyDescent="0.25">
      <c r="B65" s="4">
        <v>43220</v>
      </c>
      <c r="C65" s="5" t="s">
        <v>134</v>
      </c>
      <c r="D65" s="5" t="s">
        <v>16</v>
      </c>
      <c r="E65" s="12" t="s">
        <v>135</v>
      </c>
      <c r="F65" s="13"/>
      <c r="G65" s="6">
        <v>43132</v>
      </c>
      <c r="H65" s="7">
        <f t="shared" si="6"/>
        <v>11</v>
      </c>
      <c r="I65" s="8">
        <f>_xlfn.IFNA(VLOOKUP(C65,[1]Hoja1!A:K,8,FALSE),0)</f>
        <v>14</v>
      </c>
      <c r="J65" s="14">
        <f>_xlfn.IFNA(VLOOKUP(C65,[1]Hoja2!A:C,3,FALSE),0)</f>
        <v>3</v>
      </c>
      <c r="K65" s="15"/>
      <c r="L65" s="7">
        <f>_xlfn.IFNA(VLOOKUP(C65,[1]Hoja1!A:K,9,FALSE),0)</f>
        <v>695</v>
      </c>
      <c r="M65" s="7">
        <f t="shared" si="7"/>
        <v>125.1</v>
      </c>
      <c r="N65" s="7">
        <f t="shared" si="8"/>
        <v>2460.3000000000002</v>
      </c>
    </row>
    <row r="66" spans="2:14" ht="64.5" customHeight="1" x14ac:dyDescent="0.25">
      <c r="B66" s="4">
        <v>43220</v>
      </c>
      <c r="C66" s="5" t="s">
        <v>136</v>
      </c>
      <c r="D66" s="5" t="s">
        <v>16</v>
      </c>
      <c r="E66" s="12" t="s">
        <v>137</v>
      </c>
      <c r="F66" s="13"/>
      <c r="G66" s="6">
        <v>42950</v>
      </c>
      <c r="H66" s="7">
        <f t="shared" si="6"/>
        <v>6</v>
      </c>
      <c r="I66" s="8">
        <f>_xlfn.IFNA(VLOOKUP(C66,[1]Hoja1!A:K,8,FALSE),0)</f>
        <v>10</v>
      </c>
      <c r="J66" s="14">
        <f>_xlfn.IFNA(VLOOKUP(C66,[1]Hoja2!A:C,3,FALSE),0)</f>
        <v>4</v>
      </c>
      <c r="K66" s="15"/>
      <c r="L66" s="7">
        <f>_xlfn.IFNA(VLOOKUP(C66,[1]Hoja1!A:K,9,FALSE),0)</f>
        <v>122.1</v>
      </c>
      <c r="M66" s="7">
        <f t="shared" si="7"/>
        <v>21.977999999999998</v>
      </c>
      <c r="N66" s="7">
        <f t="shared" si="8"/>
        <v>576.31200000000001</v>
      </c>
    </row>
    <row r="67" spans="2:14" ht="64.5" customHeight="1" x14ac:dyDescent="0.25">
      <c r="B67" s="4">
        <v>43220</v>
      </c>
      <c r="C67" s="5" t="s">
        <v>138</v>
      </c>
      <c r="D67" s="5" t="s">
        <v>16</v>
      </c>
      <c r="E67" s="12" t="s">
        <v>139</v>
      </c>
      <c r="F67" s="13"/>
      <c r="G67" s="6">
        <v>43132</v>
      </c>
      <c r="H67" s="7">
        <f t="shared" si="6"/>
        <v>0</v>
      </c>
      <c r="I67" s="8">
        <f>_xlfn.IFNA(VLOOKUP(C67,[1]Hoja1!A:K,8,FALSE),0)</f>
        <v>44</v>
      </c>
      <c r="J67" s="14">
        <f>_xlfn.IFNA(VLOOKUP(C67,[1]Hoja2!A:C,3,FALSE),0)</f>
        <v>44</v>
      </c>
      <c r="K67" s="15"/>
      <c r="L67" s="7">
        <f>_xlfn.IFNA(VLOOKUP(C67,[1]Hoja1!A:K,9,FALSE),0)</f>
        <v>33.85</v>
      </c>
      <c r="M67" s="7">
        <f t="shared" si="7"/>
        <v>6.093</v>
      </c>
      <c r="N67" s="7">
        <f t="shared" si="8"/>
        <v>1757.492</v>
      </c>
    </row>
    <row r="68" spans="2:14" ht="64.5" customHeight="1" x14ac:dyDescent="0.25">
      <c r="B68" s="4">
        <v>43220</v>
      </c>
      <c r="C68" s="5" t="s">
        <v>140</v>
      </c>
      <c r="D68" s="5" t="s">
        <v>16</v>
      </c>
      <c r="E68" s="12" t="s">
        <v>141</v>
      </c>
      <c r="F68" s="13"/>
      <c r="G68" s="6">
        <v>42956</v>
      </c>
      <c r="H68" s="7">
        <f t="shared" si="6"/>
        <v>9</v>
      </c>
      <c r="I68" s="8">
        <f>_xlfn.IFNA(VLOOKUP(C68,[1]Hoja1!A:K,8,FALSE),0)</f>
        <v>36</v>
      </c>
      <c r="J68" s="14">
        <f>_xlfn.IFNA(VLOOKUP(C68,[1]Hoja2!A:C,3,FALSE),0)</f>
        <v>27</v>
      </c>
      <c r="K68" s="15"/>
      <c r="L68" s="7">
        <f>_xlfn.IFNA(VLOOKUP(C68,[1]Hoja1!A:K,9,FALSE),0)</f>
        <v>237.24</v>
      </c>
      <c r="M68" s="7">
        <f t="shared" si="7"/>
        <v>42.703200000000002</v>
      </c>
      <c r="N68" s="7">
        <f t="shared" si="8"/>
        <v>7558.4663999999993</v>
      </c>
    </row>
    <row r="69" spans="2:14" ht="64.5" customHeight="1" x14ac:dyDescent="0.25">
      <c r="B69" s="4">
        <v>43220</v>
      </c>
      <c r="C69" s="5" t="s">
        <v>142</v>
      </c>
      <c r="D69" s="5" t="s">
        <v>16</v>
      </c>
      <c r="E69" s="12" t="s">
        <v>143</v>
      </c>
      <c r="F69" s="13"/>
      <c r="G69" s="6">
        <v>42956</v>
      </c>
      <c r="H69" s="7">
        <f t="shared" si="6"/>
        <v>3</v>
      </c>
      <c r="I69" s="8">
        <f>_xlfn.IFNA(VLOOKUP(C69,[1]Hoja1!A:K,8,FALSE),0)</f>
        <v>26</v>
      </c>
      <c r="J69" s="14">
        <f>_xlfn.IFNA(VLOOKUP(C69,[1]Hoja2!A:C,3,FALSE),0)</f>
        <v>23</v>
      </c>
      <c r="K69" s="15"/>
      <c r="L69" s="7">
        <f>_xlfn.IFNA(VLOOKUP(C69,[1]Hoja1!A:K,9,FALSE),0)</f>
        <v>76.22</v>
      </c>
      <c r="M69" s="7">
        <f t="shared" si="7"/>
        <v>13.7196</v>
      </c>
      <c r="N69" s="7">
        <f t="shared" si="8"/>
        <v>2068.6107999999999</v>
      </c>
    </row>
    <row r="70" spans="2:14" ht="64.5" customHeight="1" x14ac:dyDescent="0.25">
      <c r="B70" s="4">
        <v>43220</v>
      </c>
      <c r="C70" s="5" t="s">
        <v>144</v>
      </c>
      <c r="D70" s="5" t="s">
        <v>16</v>
      </c>
      <c r="E70" s="12" t="s">
        <v>145</v>
      </c>
      <c r="F70" s="13"/>
      <c r="G70" s="6">
        <v>43111</v>
      </c>
      <c r="H70" s="7">
        <f t="shared" si="6"/>
        <v>0</v>
      </c>
      <c r="I70" s="8">
        <f>_xlfn.IFNA(VLOOKUP(C70,[1]Hoja1!A:K,8,FALSE),0)</f>
        <v>9</v>
      </c>
      <c r="J70" s="14">
        <f>_xlfn.IFNA(VLOOKUP(C70,[1]Hoja2!A:C,3,FALSE),0)</f>
        <v>9</v>
      </c>
      <c r="K70" s="15"/>
      <c r="L70" s="7">
        <f>_xlfn.IFNA(VLOOKUP(C70,[1]Hoja1!A:K,9,FALSE),0)</f>
        <v>45</v>
      </c>
      <c r="M70" s="7">
        <f t="shared" si="7"/>
        <v>8.1</v>
      </c>
      <c r="N70" s="7">
        <f t="shared" si="8"/>
        <v>477.90000000000003</v>
      </c>
    </row>
    <row r="71" spans="2:14" ht="64.5" customHeight="1" x14ac:dyDescent="0.25">
      <c r="B71" s="4">
        <v>43220</v>
      </c>
      <c r="C71" s="5" t="s">
        <v>146</v>
      </c>
      <c r="D71" s="5" t="s">
        <v>16</v>
      </c>
      <c r="E71" s="12" t="s">
        <v>147</v>
      </c>
      <c r="F71" s="13"/>
      <c r="G71" s="6">
        <v>42174</v>
      </c>
      <c r="H71" s="7">
        <f t="shared" si="6"/>
        <v>0</v>
      </c>
      <c r="I71" s="8">
        <f>_xlfn.IFNA(VLOOKUP(C71,[1]Hoja1!A:K,8,FALSE),0)</f>
        <v>8</v>
      </c>
      <c r="J71" s="14">
        <f>_xlfn.IFNA(VLOOKUP(C71,[1]Hoja2!A:C,3,FALSE),0)</f>
        <v>8</v>
      </c>
      <c r="K71" s="15"/>
      <c r="L71" s="7">
        <f>_xlfn.IFNA(VLOOKUP(C71,[1]Hoja1!A:K,9,FALSE),0)</f>
        <v>275</v>
      </c>
      <c r="M71" s="7">
        <f t="shared" si="7"/>
        <v>49.5</v>
      </c>
      <c r="N71" s="7">
        <f t="shared" si="8"/>
        <v>2596</v>
      </c>
    </row>
    <row r="72" spans="2:14" ht="64.5" customHeight="1" x14ac:dyDescent="0.25">
      <c r="B72" s="4">
        <v>43220</v>
      </c>
      <c r="C72" s="5" t="s">
        <v>148</v>
      </c>
      <c r="D72" s="5" t="s">
        <v>16</v>
      </c>
      <c r="E72" s="12" t="s">
        <v>149</v>
      </c>
      <c r="F72" s="13"/>
      <c r="G72" s="6">
        <v>42957</v>
      </c>
      <c r="H72" s="7">
        <f t="shared" si="6"/>
        <v>30</v>
      </c>
      <c r="I72" s="8">
        <f>_xlfn.IFNA(VLOOKUP(C72,[1]Hoja1!A:K,8,FALSE),0)</f>
        <v>128</v>
      </c>
      <c r="J72" s="14">
        <f>_xlfn.IFNA(VLOOKUP(C72,[1]Hoja2!A:C,3,FALSE),0)</f>
        <v>98</v>
      </c>
      <c r="K72" s="15"/>
      <c r="L72" s="7">
        <f>_xlfn.IFNA(VLOOKUP(C72,[1]Hoja1!A:K,9,FALSE),0)</f>
        <v>254.19</v>
      </c>
      <c r="M72" s="7">
        <f t="shared" si="7"/>
        <v>45.754199999999997</v>
      </c>
      <c r="N72" s="7">
        <f t="shared" si="8"/>
        <v>29394.531600000002</v>
      </c>
    </row>
    <row r="73" spans="2:14" ht="64.5" customHeight="1" x14ac:dyDescent="0.25">
      <c r="B73" s="4">
        <v>43220</v>
      </c>
      <c r="C73" s="5" t="s">
        <v>150</v>
      </c>
      <c r="D73" s="5" t="s">
        <v>16</v>
      </c>
      <c r="E73" s="12" t="s">
        <v>151</v>
      </c>
      <c r="F73" s="13"/>
      <c r="G73" s="6">
        <v>43041</v>
      </c>
      <c r="H73" s="7">
        <f t="shared" si="6"/>
        <v>4</v>
      </c>
      <c r="I73" s="8">
        <f>_xlfn.IFNA(VLOOKUP(C73,[1]Hoja1!A:K,8,FALSE),0)</f>
        <v>63</v>
      </c>
      <c r="J73" s="14">
        <f>_xlfn.IFNA(VLOOKUP(C73,[1]Hoja2!A:C,3,FALSE),0)</f>
        <v>59</v>
      </c>
      <c r="K73" s="15"/>
      <c r="L73" s="7">
        <f>_xlfn.IFNA(VLOOKUP(C73,[1]Hoja1!A:K,9,FALSE),0)</f>
        <v>185</v>
      </c>
      <c r="M73" s="7">
        <f t="shared" si="7"/>
        <v>33.299999999999997</v>
      </c>
      <c r="N73" s="7">
        <f t="shared" si="8"/>
        <v>12879.7</v>
      </c>
    </row>
    <row r="74" spans="2:14" ht="64.5" customHeight="1" x14ac:dyDescent="0.25">
      <c r="B74" s="4">
        <v>43220</v>
      </c>
      <c r="C74" s="5" t="s">
        <v>152</v>
      </c>
      <c r="D74" s="5" t="s">
        <v>16</v>
      </c>
      <c r="E74" s="12" t="s">
        <v>153</v>
      </c>
      <c r="F74" s="13"/>
      <c r="G74" s="6">
        <v>42949</v>
      </c>
      <c r="H74" s="7">
        <f t="shared" si="6"/>
        <v>2</v>
      </c>
      <c r="I74" s="8">
        <f>_xlfn.IFNA(VLOOKUP(C74,[1]Hoja1!A:K,8,FALSE),0)</f>
        <v>38</v>
      </c>
      <c r="J74" s="14">
        <f>_xlfn.IFNA(VLOOKUP(C74,[1]Hoja2!A:C,3,FALSE),0)</f>
        <v>36</v>
      </c>
      <c r="K74" s="15"/>
      <c r="L74" s="7">
        <f>_xlfn.IFNA(VLOOKUP(C74,[1]Hoja1!A:K,9,FALSE),0)</f>
        <v>400</v>
      </c>
      <c r="M74" s="7">
        <f t="shared" si="7"/>
        <v>72</v>
      </c>
      <c r="N74" s="7">
        <f t="shared" si="8"/>
        <v>16992</v>
      </c>
    </row>
    <row r="75" spans="2:14" ht="64.5" customHeight="1" x14ac:dyDescent="0.25">
      <c r="B75" s="4">
        <v>43220</v>
      </c>
      <c r="C75" s="5" t="s">
        <v>154</v>
      </c>
      <c r="D75" s="5" t="s">
        <v>16</v>
      </c>
      <c r="E75" s="12" t="s">
        <v>155</v>
      </c>
      <c r="F75" s="13"/>
      <c r="G75" s="6">
        <v>42956</v>
      </c>
      <c r="H75" s="7">
        <f t="shared" si="6"/>
        <v>0</v>
      </c>
      <c r="I75" s="8">
        <f>_xlfn.IFNA(VLOOKUP(C75,[1]Hoja1!A:K,8,FALSE),0)</f>
        <v>7</v>
      </c>
      <c r="J75" s="14">
        <f>_xlfn.IFNA(VLOOKUP(C75,[1]Hoja2!A:C,3,FALSE),0)</f>
        <v>7</v>
      </c>
      <c r="K75" s="15"/>
      <c r="L75" s="7">
        <f>_xlfn.IFNA(VLOOKUP(C75,[1]Hoja1!A:K,9,FALSE),0)</f>
        <v>29.61</v>
      </c>
      <c r="M75" s="7">
        <f t="shared" si="7"/>
        <v>5.3297999999999996</v>
      </c>
      <c r="N75" s="7">
        <f t="shared" si="8"/>
        <v>244.57859999999999</v>
      </c>
    </row>
    <row r="76" spans="2:14" ht="64.5" customHeight="1" x14ac:dyDescent="0.25">
      <c r="B76" s="4">
        <v>43220</v>
      </c>
      <c r="C76" s="5" t="s">
        <v>156</v>
      </c>
      <c r="D76" s="5" t="s">
        <v>16</v>
      </c>
      <c r="E76" s="12" t="s">
        <v>157</v>
      </c>
      <c r="F76" s="13"/>
      <c r="G76" s="6">
        <v>43132</v>
      </c>
      <c r="H76" s="7">
        <f t="shared" si="6"/>
        <v>6</v>
      </c>
      <c r="I76" s="8">
        <f>_xlfn.IFNA(VLOOKUP(C76,[1]Hoja1!A:K,8,FALSE),0)</f>
        <v>18</v>
      </c>
      <c r="J76" s="14">
        <f>_xlfn.IFNA(VLOOKUP(C76,[1]Hoja2!A:C,3,FALSE),0)</f>
        <v>12</v>
      </c>
      <c r="K76" s="15"/>
      <c r="L76" s="7">
        <f>_xlfn.IFNA(VLOOKUP(C76,[1]Hoja1!A:K,9,FALSE),0)</f>
        <v>169.44</v>
      </c>
      <c r="M76" s="7">
        <f t="shared" si="7"/>
        <v>30.499199999999998</v>
      </c>
      <c r="N76" s="7">
        <f t="shared" si="8"/>
        <v>2399.2703999999999</v>
      </c>
    </row>
    <row r="77" spans="2:14" ht="64.5" customHeight="1" x14ac:dyDescent="0.25">
      <c r="B77" s="4">
        <v>43220</v>
      </c>
      <c r="C77" s="5" t="s">
        <v>158</v>
      </c>
      <c r="D77" s="5" t="s">
        <v>16</v>
      </c>
      <c r="E77" s="12" t="s">
        <v>159</v>
      </c>
      <c r="F77" s="13"/>
      <c r="G77" s="6">
        <v>43011</v>
      </c>
      <c r="H77" s="7">
        <f t="shared" si="6"/>
        <v>4</v>
      </c>
      <c r="I77" s="8">
        <f>_xlfn.IFNA(VLOOKUP(C77,[1]Hoja1!A:K,8,FALSE),0)</f>
        <v>80</v>
      </c>
      <c r="J77" s="14">
        <f>_xlfn.IFNA(VLOOKUP(C77,[1]Hoja2!A:C,3,FALSE),0)</f>
        <v>76</v>
      </c>
      <c r="K77" s="15"/>
      <c r="L77" s="7">
        <f>_xlfn.IFNA(VLOOKUP(C77,[1]Hoja1!A:K,9,FALSE),0)</f>
        <v>500</v>
      </c>
      <c r="M77" s="7">
        <f t="shared" si="7"/>
        <v>90</v>
      </c>
      <c r="N77" s="7">
        <f t="shared" si="8"/>
        <v>44840</v>
      </c>
    </row>
    <row r="78" spans="2:14" ht="64.5" customHeight="1" x14ac:dyDescent="0.25">
      <c r="B78" s="4">
        <v>43220</v>
      </c>
      <c r="C78" s="5" t="s">
        <v>160</v>
      </c>
      <c r="D78" s="5" t="s">
        <v>16</v>
      </c>
      <c r="E78" s="12" t="s">
        <v>161</v>
      </c>
      <c r="F78" s="13"/>
      <c r="G78" s="6">
        <v>43111</v>
      </c>
      <c r="H78" s="7">
        <f t="shared" si="6"/>
        <v>18</v>
      </c>
      <c r="I78" s="8">
        <f>_xlfn.IFNA(VLOOKUP(C78,[1]Hoja1!A:K,8,FALSE),0)</f>
        <v>33</v>
      </c>
      <c r="J78" s="14">
        <f>_xlfn.IFNA(VLOOKUP(C78,[1]Hoja2!A:C,3,FALSE),0)</f>
        <v>15</v>
      </c>
      <c r="K78" s="15"/>
      <c r="L78" s="7">
        <f>_xlfn.IFNA(VLOOKUP(C78,[1]Hoja1!A:K,9,FALSE),0)</f>
        <v>7017.5</v>
      </c>
      <c r="M78" s="7">
        <f t="shared" si="7"/>
        <v>1263.1499999999999</v>
      </c>
      <c r="N78" s="7">
        <f t="shared" si="8"/>
        <v>124209.75</v>
      </c>
    </row>
    <row r="79" spans="2:14" ht="64.5" customHeight="1" x14ac:dyDescent="0.25">
      <c r="B79" s="4">
        <v>43220</v>
      </c>
      <c r="C79" s="5" t="s">
        <v>162</v>
      </c>
      <c r="D79" s="5" t="s">
        <v>16</v>
      </c>
      <c r="E79" s="12" t="s">
        <v>163</v>
      </c>
      <c r="F79" s="13"/>
      <c r="G79" s="6">
        <v>43132</v>
      </c>
      <c r="H79" s="7">
        <f t="shared" si="6"/>
        <v>68</v>
      </c>
      <c r="I79" s="8">
        <f>_xlfn.IFNA(VLOOKUP(C79,[1]Hoja1!A:K,8,FALSE),0)</f>
        <v>133</v>
      </c>
      <c r="J79" s="14">
        <f>_xlfn.IFNA(VLOOKUP(C79,[1]Hoja2!A:C,3,FALSE),0)</f>
        <v>65</v>
      </c>
      <c r="K79" s="15"/>
      <c r="L79" s="7">
        <f>_xlfn.IFNA(VLOOKUP(C79,[1]Hoja1!A:K,9,FALSE),0)</f>
        <v>32</v>
      </c>
      <c r="M79" s="7">
        <f t="shared" si="7"/>
        <v>5.76</v>
      </c>
      <c r="N79" s="7">
        <f t="shared" si="8"/>
        <v>2454.4</v>
      </c>
    </row>
    <row r="80" spans="2:14" ht="64.5" customHeight="1" x14ac:dyDescent="0.25">
      <c r="B80" s="4">
        <v>43220</v>
      </c>
      <c r="C80" s="5" t="s">
        <v>164</v>
      </c>
      <c r="D80" s="5" t="s">
        <v>16</v>
      </c>
      <c r="E80" s="12" t="s">
        <v>165</v>
      </c>
      <c r="F80" s="13"/>
      <c r="G80" s="6">
        <v>42871</v>
      </c>
      <c r="H80" s="7">
        <f t="shared" si="6"/>
        <v>0</v>
      </c>
      <c r="I80" s="8">
        <f>_xlfn.IFNA(VLOOKUP(C80,[1]Hoja1!A:K,8,FALSE),0)</f>
        <v>0</v>
      </c>
      <c r="J80" s="14">
        <f>_xlfn.IFNA(VLOOKUP(C80,[1]Hoja2!A:C,3,FALSE),0)</f>
        <v>0</v>
      </c>
      <c r="K80" s="15"/>
      <c r="L80" s="7">
        <f>_xlfn.IFNA(VLOOKUP(C80,[1]Hoja1!A:K,9,FALSE),0)</f>
        <v>0</v>
      </c>
      <c r="M80" s="7">
        <f t="shared" si="7"/>
        <v>0</v>
      </c>
      <c r="N80" s="7">
        <f t="shared" si="8"/>
        <v>0</v>
      </c>
    </row>
    <row r="81" spans="2:14" ht="64.5" customHeight="1" x14ac:dyDescent="0.25">
      <c r="B81" s="4">
        <v>43220</v>
      </c>
      <c r="C81" s="5" t="s">
        <v>166</v>
      </c>
      <c r="D81" s="5" t="s">
        <v>167</v>
      </c>
      <c r="E81" s="12" t="s">
        <v>168</v>
      </c>
      <c r="F81" s="13"/>
      <c r="G81" s="6">
        <v>43041</v>
      </c>
      <c r="H81" s="7">
        <f t="shared" ref="H81:H91" si="9">I81-J81</f>
        <v>2</v>
      </c>
      <c r="I81" s="8">
        <f>_xlfn.IFNA(VLOOKUP(C81,[1]Hoja1!A:K,8,FALSE),0)</f>
        <v>8</v>
      </c>
      <c r="J81" s="14">
        <f>_xlfn.IFNA(VLOOKUP(C81,[1]Hoja2!A:C,3,FALSE),0)</f>
        <v>6</v>
      </c>
      <c r="K81" s="15"/>
      <c r="L81" s="7">
        <f>_xlfn.IFNA(VLOOKUP(C81,[1]Hoja1!A:K,9,FALSE),0)</f>
        <v>254.19</v>
      </c>
      <c r="M81" s="7">
        <f t="shared" ref="M81:M91" si="10">L81*0.18</f>
        <v>45.754199999999997</v>
      </c>
      <c r="N81" s="7">
        <f t="shared" ref="N81:N91" si="11">(L81+M81)*J81</f>
        <v>1799.6652000000001</v>
      </c>
    </row>
    <row r="82" spans="2:14" ht="64.5" customHeight="1" x14ac:dyDescent="0.25">
      <c r="B82" s="4">
        <v>43220</v>
      </c>
      <c r="C82" s="5" t="s">
        <v>170</v>
      </c>
      <c r="D82" s="5" t="s">
        <v>169</v>
      </c>
      <c r="E82" s="12" t="s">
        <v>171</v>
      </c>
      <c r="F82" s="13"/>
      <c r="G82" s="6">
        <v>42956</v>
      </c>
      <c r="H82" s="7">
        <f t="shared" si="9"/>
        <v>1</v>
      </c>
      <c r="I82" s="8">
        <f>_xlfn.IFNA(VLOOKUP(C82,[1]Hoja1!A:K,8,FALSE),0)</f>
        <v>6</v>
      </c>
      <c r="J82" s="14">
        <f>_xlfn.IFNA(VLOOKUP(C82,[1]Hoja2!A:C,3,FALSE),0)</f>
        <v>5</v>
      </c>
      <c r="K82" s="15"/>
      <c r="L82" s="7">
        <f>_xlfn.IFNA(VLOOKUP(C82,[1]Hoja1!A:K,9,FALSE),0)</f>
        <v>76.22</v>
      </c>
      <c r="M82" s="7">
        <f t="shared" si="10"/>
        <v>13.7196</v>
      </c>
      <c r="N82" s="7">
        <f t="shared" si="11"/>
        <v>449.69799999999998</v>
      </c>
    </row>
    <row r="83" spans="2:14" ht="64.5" customHeight="1" x14ac:dyDescent="0.25">
      <c r="B83" s="4">
        <v>43220</v>
      </c>
      <c r="C83" s="5" t="s">
        <v>173</v>
      </c>
      <c r="D83" s="5" t="s">
        <v>16</v>
      </c>
      <c r="E83" s="12" t="s">
        <v>174</v>
      </c>
      <c r="F83" s="13"/>
      <c r="G83" s="6">
        <v>43132</v>
      </c>
      <c r="H83" s="7">
        <f t="shared" si="9"/>
        <v>5</v>
      </c>
      <c r="I83" s="8">
        <f>_xlfn.IFNA(VLOOKUP(C83,[1]Hoja1!A:K,8,FALSE),0)</f>
        <v>42</v>
      </c>
      <c r="J83" s="14">
        <f>_xlfn.IFNA(VLOOKUP(C83,[1]Hoja2!A:C,3,FALSE),0)</f>
        <v>37</v>
      </c>
      <c r="K83" s="15"/>
      <c r="L83" s="7">
        <f>_xlfn.IFNA(VLOOKUP(C83,[1]Hoja1!A:K,9,FALSE),0)</f>
        <v>67.650000000000006</v>
      </c>
      <c r="M83" s="7">
        <f t="shared" si="10"/>
        <v>12.177000000000001</v>
      </c>
      <c r="N83" s="7">
        <f t="shared" si="11"/>
        <v>2953.5990000000006</v>
      </c>
    </row>
    <row r="84" spans="2:14" ht="64.5" customHeight="1" x14ac:dyDescent="0.25">
      <c r="B84" s="4">
        <v>43220</v>
      </c>
      <c r="C84" s="5" t="s">
        <v>175</v>
      </c>
      <c r="D84" s="5" t="s">
        <v>172</v>
      </c>
      <c r="E84" s="12" t="s">
        <v>176</v>
      </c>
      <c r="F84" s="13"/>
      <c r="G84" s="6">
        <v>42831</v>
      </c>
      <c r="H84" s="7">
        <f t="shared" si="9"/>
        <v>0</v>
      </c>
      <c r="I84" s="8">
        <f>_xlfn.IFNA(VLOOKUP(C84,[1]Hoja1!A:K,8,FALSE),0)</f>
        <v>11</v>
      </c>
      <c r="J84" s="14">
        <f>_xlfn.IFNA(VLOOKUP(C84,[1]Hoja2!A:C,3,FALSE),0)</f>
        <v>11</v>
      </c>
      <c r="K84" s="15"/>
      <c r="L84" s="7">
        <f>_xlfn.IFNA(VLOOKUP(C84,[1]Hoja1!A:K,9,FALSE),0)</f>
        <v>55</v>
      </c>
      <c r="M84" s="7">
        <f t="shared" si="10"/>
        <v>9.9</v>
      </c>
      <c r="N84" s="7">
        <f t="shared" si="11"/>
        <v>713.90000000000009</v>
      </c>
    </row>
    <row r="85" spans="2:14" ht="64.5" customHeight="1" x14ac:dyDescent="0.25">
      <c r="B85" s="4">
        <v>43220</v>
      </c>
      <c r="C85" s="5" t="s">
        <v>177</v>
      </c>
      <c r="D85" s="5" t="s">
        <v>172</v>
      </c>
      <c r="E85" s="12" t="s">
        <v>178</v>
      </c>
      <c r="F85" s="13"/>
      <c r="G85" s="6">
        <v>42950</v>
      </c>
      <c r="H85" s="7">
        <f t="shared" si="9"/>
        <v>8</v>
      </c>
      <c r="I85" s="8">
        <f>_xlfn.IFNA(VLOOKUP(C85,[1]Hoja1!A:K,8,FALSE),0)</f>
        <v>31</v>
      </c>
      <c r="J85" s="14">
        <f>_xlfn.IFNA(VLOOKUP(C85,[1]Hoja2!A:C,3,FALSE),0)</f>
        <v>23</v>
      </c>
      <c r="K85" s="15"/>
      <c r="L85" s="7">
        <f>_xlfn.IFNA(VLOOKUP(C85,[1]Hoja1!A:K,9,FALSE),0)</f>
        <v>150</v>
      </c>
      <c r="M85" s="7">
        <f t="shared" si="10"/>
        <v>27</v>
      </c>
      <c r="N85" s="7">
        <f t="shared" si="11"/>
        <v>4071</v>
      </c>
    </row>
    <row r="86" spans="2:14" ht="64.5" customHeight="1" x14ac:dyDescent="0.25">
      <c r="B86" s="4">
        <v>43220</v>
      </c>
      <c r="C86" s="5" t="s">
        <v>179</v>
      </c>
      <c r="D86" s="5" t="s">
        <v>172</v>
      </c>
      <c r="E86" s="12" t="s">
        <v>180</v>
      </c>
      <c r="F86" s="13"/>
      <c r="G86" s="6">
        <v>42831</v>
      </c>
      <c r="H86" s="7">
        <f t="shared" si="9"/>
        <v>6</v>
      </c>
      <c r="I86" s="8">
        <f>_xlfn.IFNA(VLOOKUP(C86,[1]Hoja1!A:K,8,FALSE),0)</f>
        <v>183</v>
      </c>
      <c r="J86" s="14">
        <f>_xlfn.IFNA(VLOOKUP(C86,[1]Hoja2!A:C,3,FALSE),0)</f>
        <v>177</v>
      </c>
      <c r="K86" s="15"/>
      <c r="L86" s="7">
        <f>_xlfn.IFNA(VLOOKUP(C86,[1]Hoja1!A:K,9,FALSE),0)</f>
        <v>112.5</v>
      </c>
      <c r="M86" s="7">
        <f t="shared" si="10"/>
        <v>20.25</v>
      </c>
      <c r="N86" s="7">
        <f t="shared" si="11"/>
        <v>23496.75</v>
      </c>
    </row>
    <row r="87" spans="2:14" ht="64.5" customHeight="1" x14ac:dyDescent="0.25">
      <c r="B87" s="4">
        <v>43220</v>
      </c>
      <c r="C87" s="5" t="s">
        <v>181</v>
      </c>
      <c r="D87" s="5" t="s">
        <v>172</v>
      </c>
      <c r="E87" s="12" t="s">
        <v>182</v>
      </c>
      <c r="F87" s="13"/>
      <c r="G87" s="6">
        <v>42759</v>
      </c>
      <c r="H87" s="7">
        <f t="shared" si="9"/>
        <v>0</v>
      </c>
      <c r="I87" s="8">
        <f>_xlfn.IFNA(VLOOKUP(C87,[1]Hoja1!A:K,8,FALSE),0)</f>
        <v>46</v>
      </c>
      <c r="J87" s="14">
        <f>_xlfn.IFNA(VLOOKUP(C87,[1]Hoja2!A:C,3,FALSE),0)</f>
        <v>46</v>
      </c>
      <c r="K87" s="15"/>
      <c r="L87" s="7">
        <f>_xlfn.IFNA(VLOOKUP(C87,[1]Hoja1!A:K,9,FALSE),0)</f>
        <v>100</v>
      </c>
      <c r="M87" s="7">
        <f t="shared" si="10"/>
        <v>18</v>
      </c>
      <c r="N87" s="7">
        <f t="shared" si="11"/>
        <v>5428</v>
      </c>
    </row>
    <row r="88" spans="2:14" ht="64.5" customHeight="1" x14ac:dyDescent="0.25">
      <c r="B88" s="4">
        <v>43220</v>
      </c>
      <c r="C88" s="5" t="s">
        <v>183</v>
      </c>
      <c r="D88" s="5" t="s">
        <v>131</v>
      </c>
      <c r="E88" s="12" t="s">
        <v>184</v>
      </c>
      <c r="F88" s="13"/>
      <c r="G88" s="6">
        <v>43111</v>
      </c>
      <c r="H88" s="7">
        <f t="shared" si="9"/>
        <v>22</v>
      </c>
      <c r="I88" s="8">
        <f>_xlfn.IFNA(VLOOKUP(C88,[1]Hoja1!A:K,8,FALSE),0)</f>
        <v>125</v>
      </c>
      <c r="J88" s="14">
        <f>_xlfn.IFNA(VLOOKUP(C88,[1]Hoja2!A:C,3,FALSE),0)</f>
        <v>103</v>
      </c>
      <c r="K88" s="15"/>
      <c r="L88" s="7">
        <f>_xlfn.IFNA(VLOOKUP(C88,[1]Hoja1!A:K,9,FALSE),0)</f>
        <v>92</v>
      </c>
      <c r="M88" s="7">
        <f t="shared" si="10"/>
        <v>16.559999999999999</v>
      </c>
      <c r="N88" s="7">
        <f t="shared" si="11"/>
        <v>11181.68</v>
      </c>
    </row>
    <row r="89" spans="2:14" ht="64.5" customHeight="1" x14ac:dyDescent="0.25">
      <c r="B89" s="4">
        <v>43220</v>
      </c>
      <c r="C89" s="5" t="s">
        <v>185</v>
      </c>
      <c r="D89" s="5" t="s">
        <v>53</v>
      </c>
      <c r="E89" s="12" t="s">
        <v>186</v>
      </c>
      <c r="F89" s="13"/>
      <c r="G89" s="6">
        <v>42950</v>
      </c>
      <c r="H89" s="7">
        <f t="shared" si="9"/>
        <v>2</v>
      </c>
      <c r="I89" s="8">
        <f>_xlfn.IFNA(VLOOKUP(C89,[1]Hoja1!A:K,8,FALSE),0)</f>
        <v>26</v>
      </c>
      <c r="J89" s="14">
        <f>_xlfn.IFNA(VLOOKUP(C89,[1]Hoja2!A:C,3,FALSE),0)</f>
        <v>24</v>
      </c>
      <c r="K89" s="15"/>
      <c r="L89" s="7">
        <f>_xlfn.IFNA(VLOOKUP(C89,[1]Hoja1!A:K,9,FALSE),0)</f>
        <v>52.53</v>
      </c>
      <c r="M89" s="7">
        <f t="shared" si="10"/>
        <v>9.4553999999999991</v>
      </c>
      <c r="N89" s="7">
        <f t="shared" si="11"/>
        <v>1487.6496</v>
      </c>
    </row>
    <row r="90" spans="2:14" ht="64.5" customHeight="1" x14ac:dyDescent="0.25">
      <c r="B90" s="4">
        <v>43220</v>
      </c>
      <c r="C90" s="5" t="s">
        <v>187</v>
      </c>
      <c r="D90" s="5" t="s">
        <v>53</v>
      </c>
      <c r="E90" s="12" t="s">
        <v>188</v>
      </c>
      <c r="F90" s="13"/>
      <c r="G90" s="6">
        <v>43042</v>
      </c>
      <c r="H90" s="7">
        <f t="shared" si="9"/>
        <v>7</v>
      </c>
      <c r="I90" s="8">
        <f>_xlfn.IFNA(VLOOKUP(C90,[1]Hoja1!A:K,8,FALSE),0)</f>
        <v>28</v>
      </c>
      <c r="J90" s="14">
        <f>_xlfn.IFNA(VLOOKUP(C90,[1]Hoja2!A:C,3,FALSE),0)</f>
        <v>21</v>
      </c>
      <c r="K90" s="15"/>
      <c r="L90" s="7">
        <f>_xlfn.IFNA(VLOOKUP(C90,[1]Hoja1!A:K,9,FALSE),0)</f>
        <v>76.849999999999994</v>
      </c>
      <c r="M90" s="7">
        <f t="shared" si="10"/>
        <v>13.832999999999998</v>
      </c>
      <c r="N90" s="7">
        <f t="shared" si="11"/>
        <v>1904.3429999999998</v>
      </c>
    </row>
    <row r="91" spans="2:14" ht="64.5" customHeight="1" x14ac:dyDescent="0.25">
      <c r="B91" s="4">
        <v>43220</v>
      </c>
      <c r="C91" s="5" t="s">
        <v>189</v>
      </c>
      <c r="D91" s="5" t="s">
        <v>53</v>
      </c>
      <c r="E91" s="12" t="s">
        <v>190</v>
      </c>
      <c r="F91" s="13"/>
      <c r="G91" s="6">
        <v>42691</v>
      </c>
      <c r="H91" s="7">
        <f t="shared" si="9"/>
        <v>0</v>
      </c>
      <c r="I91" s="8">
        <f>_xlfn.IFNA(VLOOKUP(C91,[1]Hoja1!A:K,8,FALSE),0)</f>
        <v>10</v>
      </c>
      <c r="J91" s="14">
        <f>_xlfn.IFNA(VLOOKUP(C91,[1]Hoja2!A:C,3,FALSE),0)</f>
        <v>10</v>
      </c>
      <c r="K91" s="15"/>
      <c r="L91" s="7">
        <f>_xlfn.IFNA(VLOOKUP(C91,[1]Hoja1!A:K,9,FALSE),0)</f>
        <v>19.98</v>
      </c>
      <c r="M91" s="7">
        <f t="shared" si="10"/>
        <v>3.5964</v>
      </c>
      <c r="N91" s="7">
        <f t="shared" si="11"/>
        <v>235.76400000000001</v>
      </c>
    </row>
    <row r="92" spans="2:14" x14ac:dyDescent="0.25">
      <c r="E92" s="16"/>
      <c r="F92" s="17"/>
      <c r="G92" s="18"/>
      <c r="H92" s="9">
        <f>SUM(H8:H91)</f>
        <v>4211</v>
      </c>
      <c r="I92" s="10">
        <f>SUM(I8:I91)</f>
        <v>37789</v>
      </c>
      <c r="J92" s="19">
        <f>SUM(J8:K91)</f>
        <v>33578</v>
      </c>
      <c r="K92" s="20"/>
      <c r="L92" s="9">
        <f>SUM(L8:L91)</f>
        <v>34459.540000000015</v>
      </c>
      <c r="M92" s="9">
        <f>SUM(M8:M91)</f>
        <v>6202.7172000000019</v>
      </c>
      <c r="N92" s="11">
        <f>SUM(N8:N91)</f>
        <v>1341701.4179999994</v>
      </c>
    </row>
  </sheetData>
  <mergeCells count="175">
    <mergeCell ref="E9:F9"/>
    <mergeCell ref="J9:K9"/>
    <mergeCell ref="E10:F10"/>
    <mergeCell ref="J10:K10"/>
    <mergeCell ref="F2:J2"/>
    <mergeCell ref="B4:N4"/>
    <mergeCell ref="B5:N5"/>
    <mergeCell ref="E7:F7"/>
    <mergeCell ref="J7:K7"/>
    <mergeCell ref="E8:F8"/>
    <mergeCell ref="J8:K8"/>
    <mergeCell ref="E14:F14"/>
    <mergeCell ref="J14:K14"/>
    <mergeCell ref="E15:F15"/>
    <mergeCell ref="J15:K15"/>
    <mergeCell ref="E16:F16"/>
    <mergeCell ref="J16:K16"/>
    <mergeCell ref="E11:F11"/>
    <mergeCell ref="J11:K11"/>
    <mergeCell ref="E12:F12"/>
    <mergeCell ref="J12:K12"/>
    <mergeCell ref="E13:F13"/>
    <mergeCell ref="J13:K13"/>
    <mergeCell ref="E19:F19"/>
    <mergeCell ref="J19:K19"/>
    <mergeCell ref="E20:F20"/>
    <mergeCell ref="J20:K20"/>
    <mergeCell ref="E21:F21"/>
    <mergeCell ref="J21:K21"/>
    <mergeCell ref="E17:F17"/>
    <mergeCell ref="J17:K17"/>
    <mergeCell ref="E18:F18"/>
    <mergeCell ref="J18:K18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E31:F31"/>
    <mergeCell ref="J31:K31"/>
    <mergeCell ref="E32:F32"/>
    <mergeCell ref="J32:K32"/>
    <mergeCell ref="E33:F33"/>
    <mergeCell ref="J33:K33"/>
    <mergeCell ref="E28:F28"/>
    <mergeCell ref="J28:K28"/>
    <mergeCell ref="E29:F29"/>
    <mergeCell ref="J29:K29"/>
    <mergeCell ref="E30:F30"/>
    <mergeCell ref="J30:K30"/>
    <mergeCell ref="E34:F34"/>
    <mergeCell ref="J34:K34"/>
    <mergeCell ref="E35:F35"/>
    <mergeCell ref="J35:K35"/>
    <mergeCell ref="E49:F49"/>
    <mergeCell ref="J49:K49"/>
    <mergeCell ref="E38:F38"/>
    <mergeCell ref="J38:K38"/>
    <mergeCell ref="E39:F39"/>
    <mergeCell ref="J39:K39"/>
    <mergeCell ref="E36:F36"/>
    <mergeCell ref="J36:K36"/>
    <mergeCell ref="E37:F37"/>
    <mergeCell ref="J37:K37"/>
    <mergeCell ref="E40:F40"/>
    <mergeCell ref="J40:K40"/>
    <mergeCell ref="E41:F41"/>
    <mergeCell ref="J41:K41"/>
    <mergeCell ref="E45:F45"/>
    <mergeCell ref="J45:K45"/>
    <mergeCell ref="E46:F46"/>
    <mergeCell ref="J46:K46"/>
    <mergeCell ref="E47:F47"/>
    <mergeCell ref="J47:K47"/>
    <mergeCell ref="E42:F42"/>
    <mergeCell ref="J42:K42"/>
    <mergeCell ref="E43:F43"/>
    <mergeCell ref="J43:K43"/>
    <mergeCell ref="E44:F44"/>
    <mergeCell ref="J44:K44"/>
    <mergeCell ref="E48:F48"/>
    <mergeCell ref="J48:K48"/>
    <mergeCell ref="E50:F50"/>
    <mergeCell ref="J50:K50"/>
    <mergeCell ref="E53:F53"/>
    <mergeCell ref="J53:K53"/>
    <mergeCell ref="E54:F54"/>
    <mergeCell ref="J54:K54"/>
    <mergeCell ref="E55:F55"/>
    <mergeCell ref="J55:K55"/>
    <mergeCell ref="E51:F51"/>
    <mergeCell ref="J51:K51"/>
    <mergeCell ref="E52:F52"/>
    <mergeCell ref="J52:K52"/>
    <mergeCell ref="E58:F58"/>
    <mergeCell ref="J58:K58"/>
    <mergeCell ref="E59:F59"/>
    <mergeCell ref="J59:K59"/>
    <mergeCell ref="E56:F56"/>
    <mergeCell ref="J56:K56"/>
    <mergeCell ref="E57:F57"/>
    <mergeCell ref="J57:K57"/>
    <mergeCell ref="E60:F60"/>
    <mergeCell ref="J60:K60"/>
    <mergeCell ref="E61:F61"/>
    <mergeCell ref="J61:K61"/>
    <mergeCell ref="E62:F62"/>
    <mergeCell ref="J62:K62"/>
    <mergeCell ref="E63:F63"/>
    <mergeCell ref="J63:K63"/>
    <mergeCell ref="E64:F64"/>
    <mergeCell ref="J64:K64"/>
    <mergeCell ref="E65:F65"/>
    <mergeCell ref="J65:K65"/>
    <mergeCell ref="E66:F66"/>
    <mergeCell ref="J66:K66"/>
    <mergeCell ref="E68:F68"/>
    <mergeCell ref="J68:K68"/>
    <mergeCell ref="E69:F69"/>
    <mergeCell ref="J69:K69"/>
    <mergeCell ref="E67:F67"/>
    <mergeCell ref="J67:K67"/>
    <mergeCell ref="E70:F70"/>
    <mergeCell ref="J70:K70"/>
    <mergeCell ref="E72:F72"/>
    <mergeCell ref="J72:K72"/>
    <mergeCell ref="E71:F71"/>
    <mergeCell ref="J71:K71"/>
    <mergeCell ref="E75:F75"/>
    <mergeCell ref="J75:K75"/>
    <mergeCell ref="E76:F76"/>
    <mergeCell ref="J76:K76"/>
    <mergeCell ref="E77:F77"/>
    <mergeCell ref="J77:K77"/>
    <mergeCell ref="E73:F73"/>
    <mergeCell ref="J73:K73"/>
    <mergeCell ref="E74:F74"/>
    <mergeCell ref="J74:K74"/>
    <mergeCell ref="E78:F78"/>
    <mergeCell ref="J78:K78"/>
    <mergeCell ref="E79:F79"/>
    <mergeCell ref="J79:K79"/>
    <mergeCell ref="E80:F80"/>
    <mergeCell ref="J80:K80"/>
    <mergeCell ref="E81:F81"/>
    <mergeCell ref="J81:K81"/>
    <mergeCell ref="E82:F82"/>
    <mergeCell ref="J82:K82"/>
    <mergeCell ref="E83:F83"/>
    <mergeCell ref="J83:K83"/>
    <mergeCell ref="E85:F85"/>
    <mergeCell ref="J85:K85"/>
    <mergeCell ref="E86:F86"/>
    <mergeCell ref="J86:K86"/>
    <mergeCell ref="E84:F84"/>
    <mergeCell ref="J84:K84"/>
    <mergeCell ref="E87:F87"/>
    <mergeCell ref="J87:K87"/>
    <mergeCell ref="E88:F88"/>
    <mergeCell ref="J88:K88"/>
    <mergeCell ref="E91:F91"/>
    <mergeCell ref="J91:K91"/>
    <mergeCell ref="E92:G92"/>
    <mergeCell ref="J92:K92"/>
    <mergeCell ref="E89:F89"/>
    <mergeCell ref="J89:K89"/>
    <mergeCell ref="E90:F90"/>
    <mergeCell ref="J90:K90"/>
  </mergeCells>
  <pageMargins left="0.15" right="0.15" top="0.25" bottom="0.25" header="0.25" footer="0.2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CurrentStockReport</vt:lpstr>
      <vt:lpstr>CurrentStockReport!Títulos_a_imprimir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Isis Gómez</dc:creator>
  <cp:lastModifiedBy>Julio Baez</cp:lastModifiedBy>
  <dcterms:created xsi:type="dcterms:W3CDTF">2018-05-04T14:16:27Z</dcterms:created>
  <dcterms:modified xsi:type="dcterms:W3CDTF">2018-05-04T21:06:10Z</dcterms:modified>
</cp:coreProperties>
</file>