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6\"/>
    </mc:Choice>
  </mc:AlternateContent>
  <bookViews>
    <workbookView xWindow="0" yWindow="0" windowWidth="20490" windowHeight="7755" activeTab="1"/>
  </bookViews>
  <sheets>
    <sheet name="GASTOS ENERO 2016" sheetId="1" r:id="rId1"/>
    <sheet name="INGRESOS ENERO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7" i="2"/>
  <c r="F40" i="2" s="1"/>
  <c r="F35" i="2"/>
  <c r="F39" i="2" s="1"/>
  <c r="F23" i="2"/>
  <c r="I124" i="1"/>
  <c r="H123" i="1"/>
  <c r="G123" i="1"/>
  <c r="I122" i="1"/>
  <c r="I121" i="1"/>
  <c r="I120" i="1"/>
  <c r="I119" i="1"/>
  <c r="I118" i="1"/>
  <c r="I116" i="1"/>
  <c r="I115" i="1"/>
  <c r="I113" i="1"/>
  <c r="H112" i="1"/>
  <c r="G112" i="1"/>
  <c r="I112" i="1" s="1"/>
  <c r="I111" i="1"/>
  <c r="I110" i="1"/>
  <c r="I109" i="1"/>
  <c r="I108" i="1"/>
  <c r="I106" i="1"/>
  <c r="I105" i="1"/>
  <c r="I103" i="1"/>
  <c r="I102" i="1"/>
  <c r="I101" i="1"/>
  <c r="H100" i="1"/>
  <c r="G100" i="1"/>
  <c r="I100" i="1" s="1"/>
  <c r="I99" i="1"/>
  <c r="I98" i="1"/>
  <c r="I97" i="1"/>
  <c r="I96" i="1"/>
  <c r="I94" i="1"/>
  <c r="I93" i="1"/>
  <c r="I91" i="1"/>
  <c r="H90" i="1"/>
  <c r="H92" i="1" s="1"/>
  <c r="G90" i="1"/>
  <c r="G92" i="1" s="1"/>
  <c r="I89" i="1"/>
  <c r="I87" i="1"/>
  <c r="I85" i="1"/>
  <c r="I84" i="1"/>
  <c r="I82" i="1"/>
  <c r="I80" i="1"/>
  <c r="I78" i="1"/>
  <c r="I77" i="1"/>
  <c r="I76" i="1"/>
  <c r="H75" i="1"/>
  <c r="G75" i="1"/>
  <c r="I75" i="1" s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H53" i="1"/>
  <c r="G53" i="1"/>
  <c r="I53" i="1" s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H19" i="1"/>
  <c r="G19" i="1"/>
  <c r="I19" i="1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4" i="2" l="1"/>
  <c r="H104" i="1"/>
  <c r="H114" i="1"/>
  <c r="H125" i="1" s="1"/>
  <c r="G114" i="1"/>
  <c r="I114" i="1" s="1"/>
  <c r="I92" i="1"/>
  <c r="G104" i="1"/>
  <c r="I104" i="1" s="1"/>
  <c r="I90" i="1"/>
  <c r="I123" i="1"/>
  <c r="G125" i="1" l="1"/>
  <c r="I125" i="1" s="1"/>
</calcChain>
</file>

<file path=xl/sharedStrings.xml><?xml version="1.0" encoding="utf-8"?>
<sst xmlns="http://schemas.openxmlformats.org/spreadsheetml/2006/main" count="188" uniqueCount="151">
  <si>
    <t>SUPERINTENDENCIA DE ELECTRICIDAD</t>
  </si>
  <si>
    <t xml:space="preserve">EJECUCION PRESUPUESTARIA DEL GASTO ENERO 2016 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</si>
  <si>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</si>
  <si>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</si>
  <si>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</si>
  <si>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</si>
  <si>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</si>
  <si>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</si>
  <si>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</si>
  <si>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</si>
  <si>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</si>
  <si>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</si>
  <si>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</si>
  <si>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</si>
  <si>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</si>
  <si>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</si>
  <si>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</si>
  <si>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</si>
  <si>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</si>
  <si>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</si>
  <si>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 xml:space="preserve">OTRAS GRATIFICACIONES Y BONIFICACIONES 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</si>
  <si>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</si>
  <si>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</si>
  <si>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</si>
  <si>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</si>
  <si>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</si>
  <si>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</si>
  <si>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</si>
  <si>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</si>
  <si>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 xml:space="preserve">SERVICIOS DE INTERNET Y TELEVISION POR CABLE </t>
  </si>
  <si>
    <t>ELECTRICIDAD</t>
  </si>
  <si>
    <t>AGUA</t>
  </si>
  <si>
    <t xml:space="preserve">RECOLECCION DE RESIDUOS SOLIDOS 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</si>
  <si>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</si>
  <si>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</si>
  <si>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</si>
  <si>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</si>
  <si>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</si>
  <si>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</si>
  <si>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</si>
  <si>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</si>
  <si>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</si>
  <si>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</si>
  <si>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</si>
  <si>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</si>
  <si>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</si>
  <si>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</si>
  <si>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</si>
  <si>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</si>
  <si>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</si>
  <si>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</si>
  <si>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</si>
  <si>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</si>
  <si>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 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</si>
  <si>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</si>
  <si>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</si>
  <si>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</si>
  <si>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</si>
  <si>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</si>
  <si>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</si>
  <si>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PRODUCTOS AGROFORESTALES Y PECUARIOS</t>
  </si>
  <si>
    <t>PRENDAS DE VESTIR</t>
  </si>
  <si>
    <t>PAPEL  DE ESCRITORIO</t>
  </si>
  <si>
    <t xml:space="preserve">PRODUCTOS DE PAPEL Y CARTON </t>
  </si>
  <si>
    <t>LIBROS, REVISTAS Y PERIODICOS</t>
  </si>
  <si>
    <t xml:space="preserve">PRODUCTOS MEDICINALES </t>
  </si>
  <si>
    <t xml:space="preserve">CUERO Y PIELES </t>
  </si>
  <si>
    <t>LLANTAS Y NEUMATICOS</t>
  </si>
  <si>
    <t>PRODUCTOS DE VIDRIO, LOZA Y PORCELANA</t>
  </si>
  <si>
    <t>PRODUCTOS METALICOS Y SUS DERIVADOS</t>
  </si>
  <si>
    <t>COMBUSTIBLES Y LUBRICANTES</t>
  </si>
  <si>
    <t>PRODUCTOS QUIMICOS Y CONEXOS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</si>
  <si>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</si>
  <si>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</si>
  <si>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</si>
  <si>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</si>
  <si>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</si>
  <si>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OTROS REPUESTOS Y ACCESORIOS MENORES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</si>
  <si>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</si>
  <si>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</si>
  <si>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</si>
  <si>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</si>
  <si>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</si>
  <si>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 xml:space="preserve">ELECTRODOMESTICOS </t>
  </si>
  <si>
    <t>AUTOMOVILES Y CAMIONES</t>
  </si>
  <si>
    <t xml:space="preserve">OTROS EQUIPOS DE TRANSPORTE </t>
  </si>
  <si>
    <t>EQUIPO DE TELECOMUNICACIONES Y SEÑALAMIENTO</t>
  </si>
  <si>
    <t>EQUIPO DE GENERACION ELECTRICA, APARATOS Y ACCESORIOS ELECTRICO</t>
  </si>
  <si>
    <t>HERRAMIENTAS Y MAQUINAS-HERRAMIENTAS</t>
  </si>
  <si>
    <t>OTROS EQUIPOS</t>
  </si>
  <si>
    <t>EQUIPOS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</si>
  <si>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</si>
  <si>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</si>
  <si>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</si>
  <si>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</si>
  <si>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</si>
  <si>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</si>
  <si>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</si>
  <si>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</si>
  <si>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</si>
  <si>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</si>
  <si>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</si>
  <si>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</si>
  <si>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</si>
  <si>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</si>
  <si>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</si>
  <si>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</si>
  <si>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</si>
  <si>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</si>
  <si>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</si>
  <si>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</si>
  <si>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</si>
  <si>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</si>
  <si>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</si>
  <si>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</si>
  <si>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</si>
  <si>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</si>
  <si>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</si>
  <si>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ENERO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</si>
  <si>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</si>
  <si>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</si>
  <si>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</si>
  <si>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</si>
  <si>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</si>
  <si>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</si>
  <si>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</si>
  <si>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</si>
  <si>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</si>
  <si>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</si>
  <si>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</si>
  <si>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</si>
  <si>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</si>
  <si>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</si>
  <si>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</si>
  <si>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ENERO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</si>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</sst>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0" fontId="3" fillId="3" borderId="13" xfId="0" applyNumberFormat="1" applyFont="1" applyFill="1" applyBorder="1"/>
    <xf numFmtId="0" fontId="3" fillId="3" borderId="6" xfId="0" applyNumberFormat="1" applyFont="1" applyFill="1" applyBorder="1"/>
    <xf numFmtId="0" fontId="4" fillId="3" borderId="6" xfId="0" applyNumberFormat="1" applyFont="1" applyFill="1" applyBorder="1"/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166" fontId="3" fillId="5" borderId="2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/>
    <xf numFmtId="171" fontId="2" fillId="0" borderId="20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0" xfId="0" applyNumberFormat="1" applyFont="1" applyBorder="1"/>
    <xf numFmtId="171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6" xfId="0" applyFont="1" applyBorder="1"/>
    <xf numFmtId="0" fontId="10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view="pageBreakPreview" zoomScale="60" zoomScaleNormal="100" workbookViewId="0">
      <selection activeCell="F137" sqref="F137"/>
    </sheetView>
  </sheetViews>
  <sheetFormatPr baseColWidth="10" defaultColWidth="11.42578125" defaultRowHeight="15" x14ac:dyDescent="0.25"/>
  <cols>
    <col min="5" max="5" width="18.140625" bestFit="1" customWidth="1"/>
    <col min="6" max="6" width="129.28515625" bestFit="1" customWidth="1"/>
    <col min="7" max="7" width="25.85546875" bestFit="1" customWidth="1"/>
    <col min="8" max="8" width="24.85546875" customWidth="1"/>
    <col min="9" max="9" width="15.42578125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24102800.559999999</v>
      </c>
      <c r="H6" s="24">
        <v>23968877.32</v>
      </c>
      <c r="I6" s="25">
        <f>+G6-H6</f>
        <v>133923.23999999836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526423.22</v>
      </c>
      <c r="H7" s="24">
        <v>526423.22</v>
      </c>
      <c r="I7" s="25">
        <f t="shared" ref="I7:I85" si="0">+G7-H7</f>
        <v>0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/>
      <c r="H8" s="24"/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61183.41</v>
      </c>
      <c r="H9" s="24">
        <v>47016.34</v>
      </c>
      <c r="I9" s="25">
        <f t="shared" si="0"/>
        <v>14167.070000000007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611169.1</v>
      </c>
      <c r="H10" s="24">
        <v>611169.1</v>
      </c>
      <c r="I10" s="25">
        <f t="shared" si="0"/>
        <v>0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1405823.61</v>
      </c>
      <c r="H11" s="24">
        <v>1405823.61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73600</v>
      </c>
      <c r="H12" s="24">
        <v>73600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243405.69</v>
      </c>
      <c r="H13" s="24">
        <v>243405.69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2142</v>
      </c>
      <c r="F15" s="23" t="s">
        <v>20</v>
      </c>
      <c r="G15" s="24"/>
      <c r="H15" s="24"/>
      <c r="I15" s="25">
        <f t="shared" si="0"/>
        <v>0</v>
      </c>
    </row>
    <row r="16" spans="1:9" ht="23.25" x14ac:dyDescent="0.35">
      <c r="A16" s="21"/>
      <c r="B16" s="21"/>
      <c r="C16" s="21"/>
      <c r="D16" s="22">
        <v>9995</v>
      </c>
      <c r="E16" s="22">
        <v>2151</v>
      </c>
      <c r="F16" s="23" t="s">
        <v>21</v>
      </c>
      <c r="G16" s="24">
        <v>1354081.65</v>
      </c>
      <c r="H16" s="24">
        <v>1354081.65</v>
      </c>
      <c r="I16" s="25">
        <f t="shared" si="0"/>
        <v>0</v>
      </c>
    </row>
    <row r="17" spans="1:9" ht="23.25" x14ac:dyDescent="0.35">
      <c r="A17" s="21"/>
      <c r="B17" s="21"/>
      <c r="C17" s="21"/>
      <c r="D17" s="22">
        <v>9995</v>
      </c>
      <c r="E17" s="22">
        <v>2152</v>
      </c>
      <c r="F17" s="23" t="s">
        <v>22</v>
      </c>
      <c r="G17" s="24">
        <v>1534455.44</v>
      </c>
      <c r="H17" s="24">
        <v>1534455.44</v>
      </c>
      <c r="I17" s="25">
        <f t="shared" si="0"/>
        <v>0</v>
      </c>
    </row>
    <row r="18" spans="1:9" ht="24" thickBot="1" x14ac:dyDescent="0.4">
      <c r="A18" s="21"/>
      <c r="B18" s="21"/>
      <c r="C18" s="21"/>
      <c r="D18" s="27">
        <v>9995</v>
      </c>
      <c r="E18" s="27">
        <v>2153</v>
      </c>
      <c r="F18" s="28" t="s">
        <v>23</v>
      </c>
      <c r="G18" s="29">
        <v>133765.20000000001</v>
      </c>
      <c r="H18" s="29">
        <v>133765.20000000001</v>
      </c>
      <c r="I18" s="25">
        <f t="shared" si="0"/>
        <v>0</v>
      </c>
    </row>
    <row r="19" spans="1:9" ht="24" thickBot="1" x14ac:dyDescent="0.4">
      <c r="A19" s="30"/>
      <c r="B19" s="31"/>
      <c r="C19" s="31"/>
      <c r="D19" s="32"/>
      <c r="E19" s="32"/>
      <c r="F19" s="33" t="s">
        <v>24</v>
      </c>
      <c r="G19" s="34">
        <f>SUM(G6:G18)</f>
        <v>30046707.879999999</v>
      </c>
      <c r="H19" s="34">
        <f>SUM(H6:H18)</f>
        <v>29898617.57</v>
      </c>
      <c r="I19" s="25">
        <f t="shared" si="0"/>
        <v>148090.30999999866</v>
      </c>
    </row>
    <row r="20" spans="1:9" ht="24" thickBot="1" x14ac:dyDescent="0.4">
      <c r="A20" s="35"/>
      <c r="B20" s="36"/>
      <c r="C20" s="36"/>
      <c r="D20" s="37"/>
      <c r="E20" s="37"/>
      <c r="F20" s="38"/>
      <c r="G20" s="39"/>
      <c r="H20" s="40"/>
      <c r="I20" s="25">
        <f t="shared" si="0"/>
        <v>0</v>
      </c>
    </row>
    <row r="21" spans="1:9" ht="23.25" x14ac:dyDescent="0.35">
      <c r="A21" s="41"/>
      <c r="B21" s="42"/>
      <c r="C21" s="42"/>
      <c r="D21" s="43"/>
      <c r="E21" s="44"/>
      <c r="F21" s="45" t="s">
        <v>25</v>
      </c>
      <c r="G21" s="46"/>
      <c r="H21" s="47"/>
      <c r="I21" s="25">
        <f t="shared" si="0"/>
        <v>0</v>
      </c>
    </row>
    <row r="22" spans="1:9" ht="23.25" x14ac:dyDescent="0.35">
      <c r="A22" s="21"/>
      <c r="B22" s="21"/>
      <c r="C22" s="21"/>
      <c r="D22" s="22">
        <v>9995</v>
      </c>
      <c r="E22" s="22">
        <v>2212</v>
      </c>
      <c r="F22" s="48" t="s">
        <v>26</v>
      </c>
      <c r="G22" s="24"/>
      <c r="H22" s="24"/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2213</v>
      </c>
      <c r="F23" s="48" t="s">
        <v>27</v>
      </c>
      <c r="G23" s="24">
        <v>1099737.1499999999</v>
      </c>
      <c r="H23" s="24">
        <v>1099737.1499999999</v>
      </c>
      <c r="I23" s="25">
        <f t="shared" si="0"/>
        <v>0</v>
      </c>
    </row>
    <row r="24" spans="1:9" ht="23.25" x14ac:dyDescent="0.35">
      <c r="A24" s="21"/>
      <c r="B24" s="21"/>
      <c r="C24" s="21"/>
      <c r="D24" s="26">
        <v>9995</v>
      </c>
      <c r="E24" s="26">
        <v>2214</v>
      </c>
      <c r="F24" s="48" t="s">
        <v>28</v>
      </c>
      <c r="G24" s="24">
        <v>13703</v>
      </c>
      <c r="H24" s="24">
        <v>13703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2215</v>
      </c>
      <c r="F25" s="48" t="s">
        <v>29</v>
      </c>
      <c r="G25" s="24">
        <v>178044.85</v>
      </c>
      <c r="H25" s="24">
        <v>178044.85</v>
      </c>
      <c r="I25" s="25">
        <f t="shared" si="0"/>
        <v>0</v>
      </c>
    </row>
    <row r="26" spans="1:9" ht="23.25" x14ac:dyDescent="0.35">
      <c r="A26" s="21"/>
      <c r="B26" s="21"/>
      <c r="C26" s="21"/>
      <c r="D26" s="26">
        <v>9995</v>
      </c>
      <c r="E26" s="26">
        <v>2216</v>
      </c>
      <c r="F26" s="48" t="s">
        <v>30</v>
      </c>
      <c r="G26" s="24">
        <v>676972.94</v>
      </c>
      <c r="H26" s="24">
        <v>676972.94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2217</v>
      </c>
      <c r="F27" s="48" t="s">
        <v>31</v>
      </c>
      <c r="G27" s="24">
        <v>18800</v>
      </c>
      <c r="H27" s="24">
        <v>18800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2218</v>
      </c>
      <c r="F28" s="48" t="s">
        <v>32</v>
      </c>
      <c r="G28" s="24">
        <v>4270</v>
      </c>
      <c r="H28" s="24">
        <v>4270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2221</v>
      </c>
      <c r="F29" s="48" t="s">
        <v>33</v>
      </c>
      <c r="G29" s="24">
        <v>345035.76</v>
      </c>
      <c r="H29" s="24">
        <v>345035.76</v>
      </c>
      <c r="I29" s="25">
        <f t="shared" si="0"/>
        <v>0</v>
      </c>
    </row>
    <row r="30" spans="1:9" ht="23.25" x14ac:dyDescent="0.35">
      <c r="A30" s="21"/>
      <c r="B30" s="21"/>
      <c r="C30" s="21"/>
      <c r="D30" s="26">
        <v>9995</v>
      </c>
      <c r="E30" s="26">
        <v>2222</v>
      </c>
      <c r="F30" s="48" t="s">
        <v>34</v>
      </c>
      <c r="G30" s="24">
        <v>22063.87</v>
      </c>
      <c r="H30" s="24">
        <v>22063.87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2231</v>
      </c>
      <c r="F31" s="48" t="s">
        <v>35</v>
      </c>
      <c r="G31" s="24"/>
      <c r="H31" s="24"/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2232</v>
      </c>
      <c r="F32" s="48" t="s">
        <v>36</v>
      </c>
      <c r="G32" s="24"/>
      <c r="H32" s="24"/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2241</v>
      </c>
      <c r="F33" s="48" t="s">
        <v>37</v>
      </c>
      <c r="G33" s="24">
        <v>1700</v>
      </c>
      <c r="H33" s="24">
        <v>1700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2242</v>
      </c>
      <c r="F34" s="48" t="s">
        <v>38</v>
      </c>
      <c r="G34" s="24">
        <v>14500.01</v>
      </c>
      <c r="H34" s="24">
        <v>14500.01</v>
      </c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2243</v>
      </c>
      <c r="F35" s="48" t="s">
        <v>39</v>
      </c>
      <c r="G35" s="24"/>
      <c r="H35" s="24"/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2244</v>
      </c>
      <c r="F36" s="48" t="s">
        <v>40</v>
      </c>
      <c r="G36" s="24">
        <v>60</v>
      </c>
      <c r="H36" s="24">
        <v>60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2251</v>
      </c>
      <c r="F37" s="48" t="s">
        <v>41</v>
      </c>
      <c r="G37" s="24">
        <v>1782202.64</v>
      </c>
      <c r="H37" s="24">
        <v>1770891.47</v>
      </c>
      <c r="I37" s="25">
        <f t="shared" si="0"/>
        <v>11311.169999999925</v>
      </c>
    </row>
    <row r="38" spans="1:9" ht="23.25" x14ac:dyDescent="0.35">
      <c r="A38" s="21"/>
      <c r="B38" s="21"/>
      <c r="C38" s="21"/>
      <c r="D38" s="22">
        <v>9995</v>
      </c>
      <c r="E38" s="22">
        <v>2253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2254</v>
      </c>
      <c r="F39" s="48" t="s">
        <v>43</v>
      </c>
      <c r="G39" s="24"/>
      <c r="H39" s="24"/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2258</v>
      </c>
      <c r="F40" s="48" t="s">
        <v>44</v>
      </c>
      <c r="G40" s="24">
        <v>37332.06</v>
      </c>
      <c r="H40" s="24">
        <v>37332.06</v>
      </c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2261</v>
      </c>
      <c r="F41" s="48" t="s">
        <v>45</v>
      </c>
      <c r="G41" s="24"/>
      <c r="H41" s="24"/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2262</v>
      </c>
      <c r="F42" s="48" t="s">
        <v>46</v>
      </c>
      <c r="G42" s="24"/>
      <c r="H42" s="24"/>
      <c r="I42" s="25">
        <f t="shared" si="0"/>
        <v>0</v>
      </c>
    </row>
    <row r="43" spans="1:9" ht="23.25" x14ac:dyDescent="0.35">
      <c r="A43" s="21"/>
      <c r="B43" s="21"/>
      <c r="C43" s="21"/>
      <c r="D43" s="22">
        <v>9995</v>
      </c>
      <c r="E43" s="22">
        <v>2263</v>
      </c>
      <c r="F43" s="48" t="s">
        <v>47</v>
      </c>
      <c r="G43" s="24">
        <v>89768.06</v>
      </c>
      <c r="H43" s="24">
        <v>89768.06</v>
      </c>
      <c r="I43" s="25">
        <f t="shared" si="0"/>
        <v>0</v>
      </c>
    </row>
    <row r="44" spans="1:9" ht="23.25" x14ac:dyDescent="0.35">
      <c r="A44" s="21"/>
      <c r="B44" s="21"/>
      <c r="C44" s="21"/>
      <c r="D44" s="22">
        <v>9995</v>
      </c>
      <c r="E44" s="22">
        <v>2271</v>
      </c>
      <c r="F44" s="48" t="s">
        <v>48</v>
      </c>
      <c r="G44" s="24">
        <v>196333.54</v>
      </c>
      <c r="H44" s="24">
        <v>196333.54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2272</v>
      </c>
      <c r="F45" s="48" t="s">
        <v>49</v>
      </c>
      <c r="G45" s="24">
        <v>155379.95000000001</v>
      </c>
      <c r="H45" s="24">
        <v>155379.95000000001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2281</v>
      </c>
      <c r="F46" s="48" t="s">
        <v>50</v>
      </c>
      <c r="G46" s="24">
        <v>2714</v>
      </c>
      <c r="H46" s="24">
        <v>2714</v>
      </c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2282</v>
      </c>
      <c r="F47" s="48" t="s">
        <v>51</v>
      </c>
      <c r="G47" s="24">
        <v>71461.95</v>
      </c>
      <c r="H47" s="24">
        <v>71461.95</v>
      </c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2284</v>
      </c>
      <c r="F48" s="48" t="s">
        <v>52</v>
      </c>
      <c r="G48" s="24"/>
      <c r="H48" s="24"/>
      <c r="I48" s="25">
        <f t="shared" si="0"/>
        <v>0</v>
      </c>
    </row>
    <row r="49" spans="1:9" ht="23.25" x14ac:dyDescent="0.35">
      <c r="A49" s="21"/>
      <c r="B49" s="21"/>
      <c r="C49" s="21"/>
      <c r="D49" s="22">
        <v>9995</v>
      </c>
      <c r="E49" s="22">
        <v>2285</v>
      </c>
      <c r="F49" s="48" t="s">
        <v>53</v>
      </c>
      <c r="G49" s="24"/>
      <c r="H49" s="24"/>
      <c r="I49" s="25">
        <f t="shared" si="0"/>
        <v>0</v>
      </c>
    </row>
    <row r="50" spans="1:9" ht="23.25" x14ac:dyDescent="0.35">
      <c r="A50" s="21"/>
      <c r="B50" s="21"/>
      <c r="C50" s="21"/>
      <c r="D50" s="22">
        <v>9995</v>
      </c>
      <c r="E50" s="22">
        <v>2286</v>
      </c>
      <c r="F50" s="48" t="s">
        <v>54</v>
      </c>
      <c r="G50" s="24"/>
      <c r="H50" s="24"/>
      <c r="I50" s="25">
        <f t="shared" si="0"/>
        <v>0</v>
      </c>
    </row>
    <row r="51" spans="1:9" ht="23.25" x14ac:dyDescent="0.35">
      <c r="A51" s="21"/>
      <c r="B51" s="21"/>
      <c r="C51" s="21"/>
      <c r="D51" s="22">
        <v>9995</v>
      </c>
      <c r="E51" s="26">
        <v>2287</v>
      </c>
      <c r="F51" s="48" t="s">
        <v>55</v>
      </c>
      <c r="G51" s="24">
        <v>1194785.22</v>
      </c>
      <c r="H51" s="24">
        <v>906714.92</v>
      </c>
      <c r="I51" s="25">
        <f t="shared" si="0"/>
        <v>288070.29999999993</v>
      </c>
    </row>
    <row r="52" spans="1:9" ht="24" thickBot="1" x14ac:dyDescent="0.4">
      <c r="A52" s="21"/>
      <c r="B52" s="21"/>
      <c r="C52" s="21"/>
      <c r="D52" s="22">
        <v>9995</v>
      </c>
      <c r="E52" s="22">
        <v>2288</v>
      </c>
      <c r="F52" s="48" t="s">
        <v>56</v>
      </c>
      <c r="G52" s="24"/>
      <c r="H52" s="24"/>
      <c r="I52" s="25">
        <f t="shared" si="0"/>
        <v>0</v>
      </c>
    </row>
    <row r="53" spans="1:9" ht="24" thickBot="1" x14ac:dyDescent="0.4">
      <c r="A53" s="49"/>
      <c r="B53" s="31"/>
      <c r="C53" s="31"/>
      <c r="D53" s="50"/>
      <c r="E53" s="32"/>
      <c r="F53" s="33" t="s">
        <v>57</v>
      </c>
      <c r="G53" s="51">
        <f>SUM(G22:G52)</f>
        <v>5904864.9999999991</v>
      </c>
      <c r="H53" s="52">
        <f>SUM(H22:H52)</f>
        <v>5605483.5300000003</v>
      </c>
      <c r="I53" s="25">
        <f t="shared" si="0"/>
        <v>299381.46999999881</v>
      </c>
    </row>
    <row r="54" spans="1:9" ht="23.25" x14ac:dyDescent="0.35">
      <c r="A54" s="53"/>
      <c r="B54" s="54"/>
      <c r="C54" s="54"/>
      <c r="D54" s="55"/>
      <c r="E54" s="55"/>
      <c r="F54" s="56" t="s">
        <v>58</v>
      </c>
      <c r="G54" s="57"/>
      <c r="H54" s="58"/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2311</v>
      </c>
      <c r="F55" s="23" t="s">
        <v>59</v>
      </c>
      <c r="G55" s="24">
        <v>153622.39000000001</v>
      </c>
      <c r="H55" s="24">
        <v>153622.39000000001</v>
      </c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2313</v>
      </c>
      <c r="F56" s="23" t="s">
        <v>60</v>
      </c>
      <c r="G56" s="24"/>
      <c r="H56" s="24"/>
      <c r="I56" s="25">
        <f t="shared" si="0"/>
        <v>0</v>
      </c>
    </row>
    <row r="57" spans="1:9" ht="23.25" x14ac:dyDescent="0.35">
      <c r="A57" s="21"/>
      <c r="B57" s="21"/>
      <c r="C57" s="21"/>
      <c r="D57" s="22">
        <v>9995</v>
      </c>
      <c r="E57" s="22">
        <v>2323</v>
      </c>
      <c r="F57" s="23" t="s">
        <v>61</v>
      </c>
      <c r="G57" s="24">
        <v>12272</v>
      </c>
      <c r="H57" s="24">
        <v>12272</v>
      </c>
      <c r="I57" s="25">
        <f t="shared" si="0"/>
        <v>0</v>
      </c>
    </row>
    <row r="58" spans="1:9" ht="23.25" x14ac:dyDescent="0.35">
      <c r="A58" s="21"/>
      <c r="B58" s="21"/>
      <c r="C58" s="21"/>
      <c r="D58" s="22">
        <v>9995</v>
      </c>
      <c r="E58" s="22">
        <v>2331</v>
      </c>
      <c r="F58" s="23" t="s">
        <v>62</v>
      </c>
      <c r="G58" s="24"/>
      <c r="H58" s="24"/>
      <c r="I58" s="25">
        <f t="shared" si="0"/>
        <v>0</v>
      </c>
    </row>
    <row r="59" spans="1:9" ht="23.25" x14ac:dyDescent="0.35">
      <c r="A59" s="21"/>
      <c r="B59" s="21"/>
      <c r="C59" s="21"/>
      <c r="D59" s="22">
        <v>9995</v>
      </c>
      <c r="E59" s="22">
        <v>2332</v>
      </c>
      <c r="F59" s="23" t="s">
        <v>63</v>
      </c>
      <c r="G59" s="24">
        <v>790</v>
      </c>
      <c r="H59" s="24">
        <v>790</v>
      </c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2334</v>
      </c>
      <c r="F60" s="23" t="s">
        <v>64</v>
      </c>
      <c r="G60" s="24">
        <v>17250</v>
      </c>
      <c r="H60" s="24">
        <v>17250</v>
      </c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2341</v>
      </c>
      <c r="F61" s="23" t="s">
        <v>65</v>
      </c>
      <c r="G61" s="24"/>
      <c r="H61" s="24"/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2351</v>
      </c>
      <c r="F62" s="23" t="s">
        <v>66</v>
      </c>
      <c r="G62" s="24"/>
      <c r="H62" s="24"/>
      <c r="I62" s="25">
        <f t="shared" si="0"/>
        <v>0</v>
      </c>
    </row>
    <row r="63" spans="1:9" ht="23.25" x14ac:dyDescent="0.35">
      <c r="A63" s="21"/>
      <c r="B63" s="21"/>
      <c r="C63" s="21"/>
      <c r="D63" s="22">
        <v>9995</v>
      </c>
      <c r="E63" s="22">
        <v>2353</v>
      </c>
      <c r="F63" s="23" t="s">
        <v>67</v>
      </c>
      <c r="G63" s="24">
        <v>33254.19</v>
      </c>
      <c r="H63" s="24">
        <v>33254.19</v>
      </c>
      <c r="I63" s="25">
        <f t="shared" si="0"/>
        <v>0</v>
      </c>
    </row>
    <row r="64" spans="1:9" ht="23.25" x14ac:dyDescent="0.35">
      <c r="A64" s="21"/>
      <c r="B64" s="21"/>
      <c r="C64" s="21"/>
      <c r="D64" s="22">
        <v>9995</v>
      </c>
      <c r="E64" s="22">
        <v>2362</v>
      </c>
      <c r="F64" s="23" t="s">
        <v>68</v>
      </c>
      <c r="G64" s="24">
        <v>40719.22</v>
      </c>
      <c r="H64" s="24">
        <v>40719.22</v>
      </c>
      <c r="I64" s="25">
        <f t="shared" si="0"/>
        <v>0</v>
      </c>
    </row>
    <row r="65" spans="1:9" ht="23.25" x14ac:dyDescent="0.35">
      <c r="A65" s="21"/>
      <c r="B65" s="21"/>
      <c r="C65" s="21"/>
      <c r="D65" s="22">
        <v>9995</v>
      </c>
      <c r="E65" s="22">
        <v>2363</v>
      </c>
      <c r="F65" s="23" t="s">
        <v>69</v>
      </c>
      <c r="G65" s="24">
        <v>46008.62</v>
      </c>
      <c r="H65" s="24">
        <v>46008.62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2371</v>
      </c>
      <c r="F66" s="23" t="s">
        <v>70</v>
      </c>
      <c r="G66" s="24">
        <v>594727</v>
      </c>
      <c r="H66" s="24">
        <v>594727</v>
      </c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2">
        <v>2372</v>
      </c>
      <c r="F67" s="23" t="s">
        <v>71</v>
      </c>
      <c r="G67" s="24"/>
      <c r="H67" s="24"/>
      <c r="I67" s="25">
        <f t="shared" si="0"/>
        <v>0</v>
      </c>
    </row>
    <row r="68" spans="1:9" ht="23.25" x14ac:dyDescent="0.35">
      <c r="A68" s="21"/>
      <c r="B68" s="21"/>
      <c r="C68" s="21"/>
      <c r="D68" s="22">
        <v>9995</v>
      </c>
      <c r="E68" s="22">
        <v>2391</v>
      </c>
      <c r="F68" s="23" t="s">
        <v>72</v>
      </c>
      <c r="G68" s="24">
        <v>8449.2999999999993</v>
      </c>
      <c r="H68" s="24">
        <v>8449.2999999999993</v>
      </c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6">
        <v>2392</v>
      </c>
      <c r="F69" s="23" t="s">
        <v>73</v>
      </c>
      <c r="G69" s="24">
        <v>9681.09</v>
      </c>
      <c r="H69" s="24">
        <v>9681.09</v>
      </c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2">
        <v>2394</v>
      </c>
      <c r="F70" s="23" t="s">
        <v>74</v>
      </c>
      <c r="G70" s="24"/>
      <c r="H70" s="24"/>
      <c r="I70" s="25">
        <f t="shared" si="0"/>
        <v>0</v>
      </c>
    </row>
    <row r="71" spans="1:9" ht="23.25" x14ac:dyDescent="0.35">
      <c r="A71" s="21"/>
      <c r="B71" s="21"/>
      <c r="C71" s="21"/>
      <c r="D71" s="22">
        <v>9995</v>
      </c>
      <c r="E71" s="22">
        <v>2395</v>
      </c>
      <c r="F71" s="23" t="s">
        <v>75</v>
      </c>
      <c r="G71" s="24">
        <v>3493</v>
      </c>
      <c r="H71" s="24">
        <v>3493</v>
      </c>
      <c r="I71" s="25">
        <f t="shared" si="0"/>
        <v>0</v>
      </c>
    </row>
    <row r="72" spans="1:9" ht="23.25" x14ac:dyDescent="0.35">
      <c r="A72" s="21"/>
      <c r="B72" s="21"/>
      <c r="C72" s="21"/>
      <c r="D72" s="22">
        <v>9995</v>
      </c>
      <c r="E72" s="22">
        <v>2396</v>
      </c>
      <c r="F72" s="23" t="s">
        <v>76</v>
      </c>
      <c r="G72" s="24">
        <v>116334.51</v>
      </c>
      <c r="H72" s="24">
        <v>116334.51</v>
      </c>
      <c r="I72" s="25">
        <f t="shared" si="0"/>
        <v>0</v>
      </c>
    </row>
    <row r="73" spans="1:9" ht="23.25" x14ac:dyDescent="0.35">
      <c r="A73" s="59"/>
      <c r="B73" s="59"/>
      <c r="C73" s="59"/>
      <c r="D73" s="27">
        <v>9995</v>
      </c>
      <c r="E73" s="27">
        <v>2398</v>
      </c>
      <c r="F73" s="28" t="s">
        <v>77</v>
      </c>
      <c r="G73" s="29"/>
      <c r="H73" s="29"/>
      <c r="I73" s="25">
        <f t="shared" si="0"/>
        <v>0</v>
      </c>
    </row>
    <row r="74" spans="1:9" ht="24" thickBot="1" x14ac:dyDescent="0.4">
      <c r="A74" s="59"/>
      <c r="B74" s="59"/>
      <c r="C74" s="59"/>
      <c r="D74" s="27">
        <v>9995</v>
      </c>
      <c r="E74" s="27">
        <v>2399</v>
      </c>
      <c r="F74" s="28" t="s">
        <v>78</v>
      </c>
      <c r="G74" s="29">
        <v>35877.910000000003</v>
      </c>
      <c r="H74" s="29">
        <v>35877.910000000003</v>
      </c>
      <c r="I74" s="25">
        <f t="shared" si="0"/>
        <v>0</v>
      </c>
    </row>
    <row r="75" spans="1:9" ht="24" thickBot="1" x14ac:dyDescent="0.4">
      <c r="A75" s="60"/>
      <c r="B75" s="61"/>
      <c r="C75" s="61"/>
      <c r="D75" s="62"/>
      <c r="E75" s="63"/>
      <c r="F75" s="64" t="s">
        <v>79</v>
      </c>
      <c r="G75" s="65">
        <f>SUM(G55:G74)</f>
        <v>1072479.23</v>
      </c>
      <c r="H75" s="66">
        <f>SUM(H55:H74)</f>
        <v>1072479.23</v>
      </c>
      <c r="I75" s="25">
        <f t="shared" si="0"/>
        <v>0</v>
      </c>
    </row>
    <row r="76" spans="1:9" ht="23.25" x14ac:dyDescent="0.35">
      <c r="A76" s="53"/>
      <c r="B76" s="54"/>
      <c r="C76" s="54"/>
      <c r="D76" s="67"/>
      <c r="E76" s="67"/>
      <c r="F76" s="45" t="s">
        <v>80</v>
      </c>
      <c r="G76" s="68"/>
      <c r="H76" s="58"/>
      <c r="I76" s="25">
        <f t="shared" si="0"/>
        <v>0</v>
      </c>
    </row>
    <row r="77" spans="1:9" ht="23.25" x14ac:dyDescent="0.35">
      <c r="A77" s="21"/>
      <c r="B77" s="21"/>
      <c r="C77" s="21"/>
      <c r="D77" s="22">
        <v>9995</v>
      </c>
      <c r="E77" s="22">
        <v>2611</v>
      </c>
      <c r="F77" s="23" t="s">
        <v>81</v>
      </c>
      <c r="G77" s="24">
        <v>310935</v>
      </c>
      <c r="H77" s="24">
        <v>310935</v>
      </c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2613</v>
      </c>
      <c r="F78" s="23" t="s">
        <v>82</v>
      </c>
      <c r="G78" s="24"/>
      <c r="H78" s="24"/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2614</v>
      </c>
      <c r="F79" s="23" t="s">
        <v>83</v>
      </c>
      <c r="G79" s="24"/>
      <c r="H79" s="24"/>
      <c r="I79" s="25"/>
    </row>
    <row r="80" spans="1:9" ht="23.25" x14ac:dyDescent="0.35">
      <c r="A80" s="21"/>
      <c r="B80" s="21"/>
      <c r="C80" s="21"/>
      <c r="D80" s="22">
        <v>9995</v>
      </c>
      <c r="E80" s="22">
        <v>2641</v>
      </c>
      <c r="F80" s="23" t="s">
        <v>84</v>
      </c>
      <c r="G80" s="24"/>
      <c r="H80" s="24"/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2648</v>
      </c>
      <c r="F81" s="23" t="s">
        <v>85</v>
      </c>
      <c r="G81" s="24"/>
      <c r="H81" s="24"/>
      <c r="I81" s="25"/>
    </row>
    <row r="82" spans="1:9" ht="23.25" x14ac:dyDescent="0.35">
      <c r="A82" s="21"/>
      <c r="B82" s="21"/>
      <c r="C82" s="21"/>
      <c r="D82" s="22">
        <v>9995</v>
      </c>
      <c r="E82" s="22">
        <v>2655</v>
      </c>
      <c r="F82" s="23" t="s">
        <v>86</v>
      </c>
      <c r="G82" s="24"/>
      <c r="H82" s="24"/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2656</v>
      </c>
      <c r="F83" s="23" t="s">
        <v>87</v>
      </c>
      <c r="G83" s="24"/>
      <c r="H83" s="24"/>
      <c r="I83" s="25"/>
    </row>
    <row r="84" spans="1:9" ht="23.25" x14ac:dyDescent="0.35">
      <c r="A84" s="21"/>
      <c r="B84" s="21"/>
      <c r="C84" s="21"/>
      <c r="D84" s="22">
        <v>9995</v>
      </c>
      <c r="E84" s="22">
        <v>2657</v>
      </c>
      <c r="F84" s="23" t="s">
        <v>88</v>
      </c>
      <c r="G84" s="24"/>
      <c r="H84" s="24"/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2658</v>
      </c>
      <c r="F85" s="23" t="s">
        <v>89</v>
      </c>
      <c r="G85" s="24"/>
      <c r="H85" s="24"/>
      <c r="I85" s="25">
        <f t="shared" si="0"/>
        <v>0</v>
      </c>
    </row>
    <row r="86" spans="1:9" ht="23.25" x14ac:dyDescent="0.35">
      <c r="A86" s="21"/>
      <c r="B86" s="21"/>
      <c r="C86" s="21"/>
      <c r="D86" s="22">
        <v>9995</v>
      </c>
      <c r="E86" s="22">
        <v>2662</v>
      </c>
      <c r="F86" s="28" t="s">
        <v>90</v>
      </c>
      <c r="G86" s="24"/>
      <c r="H86" s="24"/>
      <c r="I86" s="25"/>
    </row>
    <row r="87" spans="1:9" ht="23.25" x14ac:dyDescent="0.35">
      <c r="A87" s="21"/>
      <c r="B87" s="21"/>
      <c r="C87" s="21"/>
      <c r="D87" s="22">
        <v>9995</v>
      </c>
      <c r="E87" s="26">
        <v>2683</v>
      </c>
      <c r="F87" s="28" t="s">
        <v>91</v>
      </c>
      <c r="G87" s="24"/>
      <c r="H87" s="24"/>
      <c r="I87" s="25">
        <f t="shared" ref="I87:I125" si="1">+G87-H87</f>
        <v>0</v>
      </c>
    </row>
    <row r="88" spans="1:9" ht="23.25" x14ac:dyDescent="0.35">
      <c r="A88" s="59"/>
      <c r="B88" s="59"/>
      <c r="C88" s="59"/>
      <c r="D88" s="27">
        <v>9995</v>
      </c>
      <c r="E88" s="69">
        <v>2688</v>
      </c>
      <c r="F88" s="28" t="s">
        <v>92</v>
      </c>
      <c r="G88" s="24"/>
      <c r="H88" s="24"/>
      <c r="I88" s="25"/>
    </row>
    <row r="89" spans="1:9" ht="24" thickBot="1" x14ac:dyDescent="0.4">
      <c r="A89" s="59"/>
      <c r="B89" s="59"/>
      <c r="C89" s="59"/>
      <c r="D89" s="27">
        <v>9995</v>
      </c>
      <c r="E89" s="27">
        <v>2712</v>
      </c>
      <c r="F89" s="23" t="s">
        <v>93</v>
      </c>
      <c r="G89" s="24"/>
      <c r="H89" s="24"/>
      <c r="I89" s="25">
        <f t="shared" si="1"/>
        <v>0</v>
      </c>
    </row>
    <row r="90" spans="1:9" ht="24" thickBot="1" x14ac:dyDescent="0.4">
      <c r="A90" s="60"/>
      <c r="B90" s="61"/>
      <c r="C90" s="61"/>
      <c r="D90" s="70"/>
      <c r="E90" s="71"/>
      <c r="F90" s="64" t="s">
        <v>94</v>
      </c>
      <c r="G90" s="65">
        <f>SUM(G77:G89)</f>
        <v>310935</v>
      </c>
      <c r="H90" s="72">
        <f>SUM(H77:H89)</f>
        <v>310935</v>
      </c>
      <c r="I90" s="25">
        <f t="shared" si="1"/>
        <v>0</v>
      </c>
    </row>
    <row r="91" spans="1:9" ht="24" thickBot="1" x14ac:dyDescent="0.4">
      <c r="A91" s="35"/>
      <c r="B91" s="73"/>
      <c r="C91" s="73"/>
      <c r="D91" s="74"/>
      <c r="E91" s="74"/>
      <c r="F91" s="38"/>
      <c r="G91" s="39"/>
      <c r="H91" s="40"/>
      <c r="I91" s="25">
        <f t="shared" si="1"/>
        <v>0</v>
      </c>
    </row>
    <row r="92" spans="1:9" ht="24" thickBot="1" x14ac:dyDescent="0.4">
      <c r="A92" s="41"/>
      <c r="B92" s="42"/>
      <c r="C92" s="42"/>
      <c r="D92" s="75"/>
      <c r="E92" s="76"/>
      <c r="F92" s="33" t="s">
        <v>95</v>
      </c>
      <c r="G92" s="77">
        <f>+G90+G75+G53+G19</f>
        <v>37334987.109999999</v>
      </c>
      <c r="H92" s="78">
        <f>+H90+H75+H53+H19</f>
        <v>36887515.329999998</v>
      </c>
      <c r="I92" s="25">
        <f t="shared" si="1"/>
        <v>447471.78000000119</v>
      </c>
    </row>
    <row r="93" spans="1:9" ht="24" thickBot="1" x14ac:dyDescent="0.4">
      <c r="A93" s="35"/>
      <c r="B93" s="73"/>
      <c r="C93" s="73"/>
      <c r="D93" s="74"/>
      <c r="E93" s="74"/>
      <c r="F93" s="79"/>
      <c r="G93" s="80"/>
      <c r="H93" s="81"/>
      <c r="I93" s="25">
        <f t="shared" si="1"/>
        <v>0</v>
      </c>
    </row>
    <row r="94" spans="1:9" ht="24" thickBot="1" x14ac:dyDescent="0.4">
      <c r="A94" s="82" t="s">
        <v>3</v>
      </c>
      <c r="B94" s="83" t="s">
        <v>4</v>
      </c>
      <c r="C94" s="84" t="s">
        <v>5</v>
      </c>
      <c r="D94" s="83" t="s">
        <v>6</v>
      </c>
      <c r="E94" s="83" t="s">
        <v>7</v>
      </c>
      <c r="F94" s="85"/>
      <c r="G94" s="86"/>
      <c r="H94" s="87"/>
      <c r="I94" s="25">
        <f t="shared" si="1"/>
        <v>0</v>
      </c>
    </row>
    <row r="95" spans="1:9" ht="24" thickBot="1" x14ac:dyDescent="0.4">
      <c r="A95" s="88">
        <v>11</v>
      </c>
      <c r="B95" s="89"/>
      <c r="C95" s="90">
        <v>2</v>
      </c>
      <c r="D95" s="89"/>
      <c r="E95" s="16"/>
      <c r="F95" s="91" t="s">
        <v>10</v>
      </c>
      <c r="G95" s="92" t="s">
        <v>8</v>
      </c>
      <c r="H95" s="93" t="s">
        <v>9</v>
      </c>
      <c r="I95" s="25"/>
    </row>
    <row r="96" spans="1:9" ht="23.25" x14ac:dyDescent="0.35">
      <c r="A96" s="94"/>
      <c r="B96" s="95"/>
      <c r="C96" s="95"/>
      <c r="D96" s="96">
        <v>100</v>
      </c>
      <c r="E96" s="97">
        <v>2111</v>
      </c>
      <c r="F96" s="98" t="s">
        <v>11</v>
      </c>
      <c r="G96" s="99">
        <v>5330036.3099999996</v>
      </c>
      <c r="H96" s="99">
        <v>5330036.3099999996</v>
      </c>
      <c r="I96" s="25">
        <f t="shared" si="1"/>
        <v>0</v>
      </c>
    </row>
    <row r="97" spans="1:9" ht="23.25" x14ac:dyDescent="0.35">
      <c r="A97" s="21"/>
      <c r="B97" s="21"/>
      <c r="C97" s="21"/>
      <c r="D97" s="100">
        <v>100</v>
      </c>
      <c r="E97" s="97">
        <v>2151</v>
      </c>
      <c r="F97" s="23" t="s">
        <v>21</v>
      </c>
      <c r="G97" s="24">
        <v>477309.11</v>
      </c>
      <c r="H97" s="24">
        <v>477309.11</v>
      </c>
      <c r="I97" s="25">
        <f t="shared" si="1"/>
        <v>0</v>
      </c>
    </row>
    <row r="98" spans="1:9" ht="23.25" x14ac:dyDescent="0.35">
      <c r="A98" s="21"/>
      <c r="B98" s="21"/>
      <c r="C98" s="21"/>
      <c r="D98" s="100">
        <v>100</v>
      </c>
      <c r="E98" s="97">
        <v>2152</v>
      </c>
      <c r="F98" s="23" t="s">
        <v>22</v>
      </c>
      <c r="G98" s="24">
        <v>477982.25</v>
      </c>
      <c r="H98" s="24">
        <v>477982.25</v>
      </c>
      <c r="I98" s="25">
        <f t="shared" si="1"/>
        <v>0</v>
      </c>
    </row>
    <row r="99" spans="1:9" ht="24" thickBot="1" x14ac:dyDescent="0.4">
      <c r="A99" s="59"/>
      <c r="B99" s="59"/>
      <c r="C99" s="59"/>
      <c r="D99" s="101">
        <v>100</v>
      </c>
      <c r="E99" s="102">
        <v>2153</v>
      </c>
      <c r="F99" s="28" t="s">
        <v>23</v>
      </c>
      <c r="G99" s="29">
        <v>65301.52</v>
      </c>
      <c r="H99" s="29">
        <v>65301.52</v>
      </c>
      <c r="I99" s="25">
        <f t="shared" si="1"/>
        <v>0</v>
      </c>
    </row>
    <row r="100" spans="1:9" ht="24" thickBot="1" x14ac:dyDescent="0.4">
      <c r="A100" s="103"/>
      <c r="B100" s="104"/>
      <c r="C100" s="104"/>
      <c r="D100" s="105"/>
      <c r="E100" s="105"/>
      <c r="F100" s="106" t="s">
        <v>24</v>
      </c>
      <c r="G100" s="107">
        <f>SUM(G96:G99)</f>
        <v>6350629.1899999995</v>
      </c>
      <c r="H100" s="108">
        <f>SUM(H96:H99)</f>
        <v>6350629.1899999995</v>
      </c>
      <c r="I100" s="25">
        <f t="shared" si="1"/>
        <v>0</v>
      </c>
    </row>
    <row r="101" spans="1:9" ht="24" thickBot="1" x14ac:dyDescent="0.4">
      <c r="A101" s="35"/>
      <c r="B101" s="36"/>
      <c r="C101" s="36"/>
      <c r="D101" s="37"/>
      <c r="E101" s="37"/>
      <c r="F101" s="38"/>
      <c r="G101" s="39"/>
      <c r="H101" s="109"/>
      <c r="I101" s="25">
        <f t="shared" si="1"/>
        <v>0</v>
      </c>
    </row>
    <row r="102" spans="1:9" ht="23.25" x14ac:dyDescent="0.35">
      <c r="A102" s="110"/>
      <c r="B102" s="110"/>
      <c r="C102" s="110"/>
      <c r="D102" s="111"/>
      <c r="E102" s="111"/>
      <c r="F102" s="112"/>
      <c r="G102" s="113"/>
      <c r="H102" s="114"/>
      <c r="I102" s="25">
        <f t="shared" si="1"/>
        <v>0</v>
      </c>
    </row>
    <row r="103" spans="1:9" ht="24" thickBot="1" x14ac:dyDescent="0.4">
      <c r="A103" s="110"/>
      <c r="B103" s="110"/>
      <c r="C103" s="110"/>
      <c r="D103" s="111"/>
      <c r="E103" s="111"/>
      <c r="F103" s="112"/>
      <c r="G103" s="113"/>
      <c r="H103" s="114"/>
      <c r="I103" s="25">
        <f t="shared" si="1"/>
        <v>0</v>
      </c>
    </row>
    <row r="104" spans="1:9" ht="24" thickBot="1" x14ac:dyDescent="0.4">
      <c r="A104" s="60"/>
      <c r="B104" s="61"/>
      <c r="C104" s="61"/>
      <c r="D104" s="115"/>
      <c r="E104" s="116"/>
      <c r="F104" s="64" t="s">
        <v>96</v>
      </c>
      <c r="G104" s="117">
        <f>G92+G100</f>
        <v>43685616.299999997</v>
      </c>
      <c r="H104" s="118">
        <f>H92+H100</f>
        <v>43238144.519999996</v>
      </c>
      <c r="I104" s="25">
        <f t="shared" si="1"/>
        <v>447471.78000000119</v>
      </c>
    </row>
    <row r="105" spans="1:9" ht="23.25" x14ac:dyDescent="0.35">
      <c r="A105" s="119"/>
      <c r="B105" s="119"/>
      <c r="C105" s="119"/>
      <c r="D105" s="119"/>
      <c r="E105" s="119"/>
      <c r="F105" s="119"/>
      <c r="G105" s="120"/>
      <c r="H105" s="121"/>
      <c r="I105" s="25">
        <f t="shared" si="1"/>
        <v>0</v>
      </c>
    </row>
    <row r="106" spans="1:9" ht="24" thickBot="1" x14ac:dyDescent="0.4">
      <c r="A106" s="122"/>
      <c r="B106" s="122"/>
      <c r="C106" s="122"/>
      <c r="D106" s="122"/>
      <c r="E106" s="122"/>
      <c r="F106" s="123"/>
      <c r="G106" s="124"/>
      <c r="H106" s="125"/>
      <c r="I106" s="25">
        <f t="shared" si="1"/>
        <v>0</v>
      </c>
    </row>
    <row r="107" spans="1:9" ht="24" thickBot="1" x14ac:dyDescent="0.4">
      <c r="A107" s="88"/>
      <c r="B107" s="89"/>
      <c r="C107" s="89"/>
      <c r="D107" s="89"/>
      <c r="E107" s="89"/>
      <c r="F107" s="83"/>
      <c r="G107" s="83" t="s">
        <v>8</v>
      </c>
      <c r="H107" s="126" t="s">
        <v>9</v>
      </c>
      <c r="I107" s="25"/>
    </row>
    <row r="108" spans="1:9" ht="23.25" x14ac:dyDescent="0.35">
      <c r="A108" s="127" t="s">
        <v>3</v>
      </c>
      <c r="B108" s="128" t="s">
        <v>4</v>
      </c>
      <c r="C108" s="128" t="s">
        <v>97</v>
      </c>
      <c r="D108" s="128" t="s">
        <v>6</v>
      </c>
      <c r="E108" s="128" t="s">
        <v>98</v>
      </c>
      <c r="F108" s="129" t="s">
        <v>99</v>
      </c>
      <c r="G108" s="130"/>
      <c r="H108" s="131"/>
      <c r="I108" s="25">
        <f t="shared" si="1"/>
        <v>0</v>
      </c>
    </row>
    <row r="109" spans="1:9" ht="23.25" x14ac:dyDescent="0.35">
      <c r="A109" s="132">
        <v>98</v>
      </c>
      <c r="B109" s="133"/>
      <c r="C109" s="133"/>
      <c r="D109" s="133">
        <v>9995</v>
      </c>
      <c r="E109" s="133">
        <v>2412</v>
      </c>
      <c r="F109" s="134" t="s">
        <v>100</v>
      </c>
      <c r="G109" s="135">
        <v>53000</v>
      </c>
      <c r="H109" s="135">
        <v>53000</v>
      </c>
      <c r="I109" s="25">
        <f t="shared" si="1"/>
        <v>0</v>
      </c>
    </row>
    <row r="110" spans="1:9" ht="23.25" x14ac:dyDescent="0.35">
      <c r="A110" s="133"/>
      <c r="B110" s="133"/>
      <c r="C110" s="133"/>
      <c r="D110" s="136">
        <v>9995</v>
      </c>
      <c r="E110" s="136">
        <v>2414</v>
      </c>
      <c r="F110" s="137" t="s">
        <v>101</v>
      </c>
      <c r="G110" s="135">
        <v>5000</v>
      </c>
      <c r="H110" s="135">
        <v>5000</v>
      </c>
      <c r="I110" s="25">
        <f t="shared" si="1"/>
        <v>0</v>
      </c>
    </row>
    <row r="111" spans="1:9" ht="24" thickBot="1" x14ac:dyDescent="0.4">
      <c r="A111" s="138"/>
      <c r="B111" s="138"/>
      <c r="C111" s="138"/>
      <c r="D111" s="139">
        <v>9995</v>
      </c>
      <c r="E111" s="139">
        <v>2416</v>
      </c>
      <c r="F111" s="140" t="s">
        <v>102</v>
      </c>
      <c r="G111" s="141">
        <v>65000</v>
      </c>
      <c r="H111" s="141">
        <v>65000</v>
      </c>
      <c r="I111" s="25">
        <f t="shared" si="1"/>
        <v>0</v>
      </c>
    </row>
    <row r="112" spans="1:9" ht="24" thickBot="1" x14ac:dyDescent="0.4">
      <c r="A112" s="142"/>
      <c r="B112" s="143"/>
      <c r="C112" s="143"/>
      <c r="D112" s="144"/>
      <c r="E112" s="144"/>
      <c r="F112" s="145" t="s">
        <v>103</v>
      </c>
      <c r="G112" s="146">
        <f>SUM(G109:G111)</f>
        <v>123000</v>
      </c>
      <c r="H112" s="147">
        <f>SUM(H109:H111)</f>
        <v>123000</v>
      </c>
      <c r="I112" s="25">
        <f t="shared" si="1"/>
        <v>0</v>
      </c>
    </row>
    <row r="113" spans="1:9" ht="24" thickBot="1" x14ac:dyDescent="0.4">
      <c r="A113" s="148"/>
      <c r="B113" s="148"/>
      <c r="C113" s="148"/>
      <c r="D113" s="149"/>
      <c r="E113" s="149"/>
      <c r="F113" s="150"/>
      <c r="G113" s="125"/>
      <c r="H113" s="125"/>
      <c r="I113" s="25">
        <f t="shared" si="1"/>
        <v>0</v>
      </c>
    </row>
    <row r="114" spans="1:9" ht="24" thickBot="1" x14ac:dyDescent="0.4">
      <c r="A114" s="60"/>
      <c r="B114" s="61"/>
      <c r="C114" s="61"/>
      <c r="D114" s="71"/>
      <c r="E114" s="74"/>
      <c r="F114" s="151" t="s">
        <v>104</v>
      </c>
      <c r="G114" s="152">
        <f>G92+G100+G112</f>
        <v>43808616.299999997</v>
      </c>
      <c r="H114" s="118">
        <f>H92+H100+H112</f>
        <v>43361144.519999996</v>
      </c>
      <c r="I114" s="25">
        <f t="shared" si="1"/>
        <v>447471.78000000119</v>
      </c>
    </row>
    <row r="115" spans="1:9" ht="23.25" x14ac:dyDescent="0.35">
      <c r="A115" s="148"/>
      <c r="B115" s="148"/>
      <c r="C115" s="148"/>
      <c r="D115" s="149"/>
      <c r="E115" s="149"/>
      <c r="F115" s="150"/>
      <c r="G115" s="125"/>
      <c r="H115" s="125"/>
      <c r="I115" s="25">
        <f t="shared" si="1"/>
        <v>0</v>
      </c>
    </row>
    <row r="116" spans="1:9" ht="24" thickBot="1" x14ac:dyDescent="0.4">
      <c r="A116" s="119"/>
      <c r="B116" s="119"/>
      <c r="C116" s="119"/>
      <c r="D116" s="119"/>
      <c r="E116" s="119"/>
      <c r="F116" s="123"/>
      <c r="G116" s="123"/>
      <c r="H116" s="119"/>
      <c r="I116" s="25">
        <f t="shared" si="1"/>
        <v>0</v>
      </c>
    </row>
    <row r="117" spans="1:9" ht="24" thickBot="1" x14ac:dyDescent="0.4">
      <c r="A117" s="153" t="s">
        <v>105</v>
      </c>
      <c r="B117" s="154"/>
      <c r="C117" s="154"/>
      <c r="D117" s="154"/>
      <c r="E117" s="154"/>
      <c r="F117" s="155" t="s">
        <v>106</v>
      </c>
      <c r="G117" s="87" t="s">
        <v>8</v>
      </c>
      <c r="H117" s="87" t="s">
        <v>9</v>
      </c>
      <c r="I117" s="25"/>
    </row>
    <row r="118" spans="1:9" ht="24" thickBot="1" x14ac:dyDescent="0.4">
      <c r="A118" s="156" t="s">
        <v>107</v>
      </c>
      <c r="B118" s="157"/>
      <c r="C118" s="157" t="s">
        <v>108</v>
      </c>
      <c r="D118" s="157"/>
      <c r="E118" s="158"/>
      <c r="F118" s="155" t="s">
        <v>109</v>
      </c>
      <c r="G118" s="159"/>
      <c r="H118" s="159"/>
      <c r="I118" s="25">
        <f t="shared" si="1"/>
        <v>0</v>
      </c>
    </row>
    <row r="119" spans="1:9" ht="23.25" x14ac:dyDescent="0.35">
      <c r="A119" s="10" t="s">
        <v>3</v>
      </c>
      <c r="B119" s="11" t="s">
        <v>4</v>
      </c>
      <c r="C119" s="11" t="s">
        <v>97</v>
      </c>
      <c r="D119" s="11" t="s">
        <v>6</v>
      </c>
      <c r="E119" s="160"/>
      <c r="F119" s="161" t="s">
        <v>99</v>
      </c>
      <c r="G119" s="162"/>
      <c r="H119" s="163"/>
      <c r="I119" s="25">
        <f t="shared" si="1"/>
        <v>0</v>
      </c>
    </row>
    <row r="120" spans="1:9" ht="23.25" x14ac:dyDescent="0.35">
      <c r="A120" s="133"/>
      <c r="B120" s="133"/>
      <c r="C120" s="133"/>
      <c r="D120" s="133">
        <v>9995</v>
      </c>
      <c r="E120" s="133"/>
      <c r="F120" s="134" t="s">
        <v>110</v>
      </c>
      <c r="G120" s="135"/>
      <c r="H120" s="135"/>
      <c r="I120" s="25">
        <f t="shared" si="1"/>
        <v>0</v>
      </c>
    </row>
    <row r="121" spans="1:9" ht="23.25" x14ac:dyDescent="0.35">
      <c r="A121" s="133"/>
      <c r="B121" s="133"/>
      <c r="C121" s="133"/>
      <c r="D121" s="133">
        <v>9995</v>
      </c>
      <c r="E121" s="133"/>
      <c r="F121" s="134" t="s">
        <v>111</v>
      </c>
      <c r="G121" s="135">
        <v>23608600</v>
      </c>
      <c r="H121" s="135"/>
      <c r="I121" s="25">
        <f t="shared" si="1"/>
        <v>23608600</v>
      </c>
    </row>
    <row r="122" spans="1:9" ht="24" thickBot="1" x14ac:dyDescent="0.4">
      <c r="A122" s="138"/>
      <c r="B122" s="138"/>
      <c r="C122" s="138"/>
      <c r="D122" s="138">
        <v>9995</v>
      </c>
      <c r="E122" s="138"/>
      <c r="F122" s="164" t="s">
        <v>112</v>
      </c>
      <c r="G122" s="141"/>
      <c r="H122" s="141">
        <v>24056072</v>
      </c>
      <c r="I122" s="25">
        <f t="shared" si="1"/>
        <v>-24056072</v>
      </c>
    </row>
    <row r="123" spans="1:9" ht="24" thickBot="1" x14ac:dyDescent="0.4">
      <c r="A123" s="142"/>
      <c r="B123" s="143"/>
      <c r="C123" s="143"/>
      <c r="D123" s="165"/>
      <c r="E123" s="166"/>
      <c r="F123" s="167" t="s">
        <v>103</v>
      </c>
      <c r="G123" s="146">
        <f>SUM(G120:G122)</f>
        <v>23608600</v>
      </c>
      <c r="H123" s="147">
        <f>SUM(H120:H122)</f>
        <v>24056072</v>
      </c>
      <c r="I123" s="25">
        <f t="shared" si="1"/>
        <v>-447472</v>
      </c>
    </row>
    <row r="124" spans="1:9" ht="24" thickBot="1" x14ac:dyDescent="0.4">
      <c r="A124" s="119"/>
      <c r="B124" s="119"/>
      <c r="C124" s="119"/>
      <c r="D124" s="119"/>
      <c r="E124" s="119"/>
      <c r="F124" s="119"/>
      <c r="G124" s="119"/>
      <c r="H124" s="119"/>
      <c r="I124" s="25">
        <f t="shared" si="1"/>
        <v>0</v>
      </c>
    </row>
    <row r="125" spans="1:9" ht="24" thickBot="1" x14ac:dyDescent="0.4">
      <c r="A125" s="60"/>
      <c r="B125" s="61"/>
      <c r="C125" s="61"/>
      <c r="D125" s="71"/>
      <c r="E125" s="74"/>
      <c r="F125" s="151" t="s">
        <v>113</v>
      </c>
      <c r="G125" s="152">
        <f>+G123+G114</f>
        <v>67417216.299999997</v>
      </c>
      <c r="H125" s="168">
        <f>+H123+H114</f>
        <v>67417216.519999996</v>
      </c>
      <c r="I125" s="25">
        <f t="shared" si="1"/>
        <v>-0.2199999988079071</v>
      </c>
    </row>
  </sheetData>
  <mergeCells count="3">
    <mergeCell ref="A1:H1"/>
    <mergeCell ref="A2:H2"/>
    <mergeCell ref="A117:E117"/>
  </mergeCells>
  <pageMargins left="0.25" right="0.25" top="0.75" bottom="0.75" header="0.3" footer="0.3"/>
  <pageSetup scale="3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F50" sqref="F5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69" t="s">
        <v>114</v>
      </c>
      <c r="B2" s="170"/>
      <c r="C2" s="170"/>
      <c r="D2" s="170"/>
      <c r="E2" s="170"/>
      <c r="F2" s="171"/>
    </row>
    <row r="3" spans="1:6" ht="22.5" x14ac:dyDescent="0.3">
      <c r="A3" s="172" t="s">
        <v>115</v>
      </c>
      <c r="B3" s="173"/>
      <c r="C3" s="173"/>
      <c r="D3" s="173"/>
      <c r="E3" s="173"/>
      <c r="F3" s="174"/>
    </row>
    <row r="4" spans="1:6" ht="22.5" x14ac:dyDescent="0.3">
      <c r="A4" s="175"/>
      <c r="B4" s="176"/>
      <c r="C4" s="176"/>
      <c r="D4" s="176"/>
      <c r="E4" s="176"/>
      <c r="F4" s="177"/>
    </row>
    <row r="5" spans="1:6" ht="22.5" x14ac:dyDescent="0.3">
      <c r="A5" s="178" t="s">
        <v>116</v>
      </c>
      <c r="B5" s="179"/>
      <c r="C5" s="179" t="s">
        <v>0</v>
      </c>
      <c r="D5" s="179"/>
      <c r="E5" s="180"/>
      <c r="F5" s="181"/>
    </row>
    <row r="6" spans="1:6" ht="22.5" x14ac:dyDescent="0.3">
      <c r="A6" s="182" t="s">
        <v>2</v>
      </c>
      <c r="B6" s="183">
        <v>5139</v>
      </c>
      <c r="C6" s="183"/>
      <c r="D6" s="184"/>
      <c r="E6" s="185"/>
      <c r="F6" s="186"/>
    </row>
    <row r="7" spans="1:6" ht="22.5" x14ac:dyDescent="0.3">
      <c r="A7" s="182" t="s">
        <v>117</v>
      </c>
      <c r="B7" s="187" t="s">
        <v>118</v>
      </c>
      <c r="C7" s="188"/>
      <c r="D7" s="184"/>
      <c r="E7" s="185"/>
      <c r="F7" s="186"/>
    </row>
    <row r="8" spans="1:6" ht="23.25" thickBot="1" x14ac:dyDescent="0.35">
      <c r="A8" s="189" t="s">
        <v>119</v>
      </c>
      <c r="B8" s="190">
        <v>2016</v>
      </c>
      <c r="C8" s="190"/>
      <c r="D8" s="191"/>
      <c r="E8" s="192"/>
      <c r="F8" s="193"/>
    </row>
    <row r="9" spans="1:6" ht="23.25" thickBot="1" x14ac:dyDescent="0.35">
      <c r="A9" s="194"/>
      <c r="B9" s="195"/>
      <c r="C9" s="196"/>
      <c r="D9" s="196"/>
      <c r="E9" s="196"/>
      <c r="F9" s="197"/>
    </row>
    <row r="10" spans="1:6" ht="23.25" thickBot="1" x14ac:dyDescent="0.35">
      <c r="A10" s="198"/>
      <c r="B10" s="199"/>
      <c r="C10" s="199"/>
      <c r="D10" s="199"/>
      <c r="E10" s="199"/>
      <c r="F10" s="200"/>
    </row>
    <row r="11" spans="1:6" x14ac:dyDescent="0.25">
      <c r="A11" s="201" t="s">
        <v>120</v>
      </c>
      <c r="B11" s="202"/>
      <c r="C11" s="202"/>
      <c r="D11" s="203" t="s">
        <v>121</v>
      </c>
      <c r="E11" s="202" t="s">
        <v>122</v>
      </c>
      <c r="F11" s="204" t="s">
        <v>123</v>
      </c>
    </row>
    <row r="12" spans="1:6" x14ac:dyDescent="0.25">
      <c r="A12" s="201"/>
      <c r="B12" s="202"/>
      <c r="C12" s="202"/>
      <c r="D12" s="203"/>
      <c r="E12" s="202"/>
      <c r="F12" s="204"/>
    </row>
    <row r="13" spans="1:6" ht="22.5" x14ac:dyDescent="0.3">
      <c r="A13" s="205" t="s">
        <v>107</v>
      </c>
      <c r="B13" s="206"/>
      <c r="C13" s="206"/>
      <c r="D13" s="207"/>
      <c r="E13" s="208"/>
      <c r="F13" s="209"/>
    </row>
    <row r="14" spans="1:6" ht="22.5" x14ac:dyDescent="0.25">
      <c r="A14" s="210" t="s">
        <v>124</v>
      </c>
      <c r="B14" s="211" t="s">
        <v>125</v>
      </c>
      <c r="C14" s="211" t="s">
        <v>126</v>
      </c>
      <c r="D14" s="212" t="s">
        <v>99</v>
      </c>
      <c r="E14" s="213" t="s">
        <v>127</v>
      </c>
      <c r="F14" s="214" t="s">
        <v>128</v>
      </c>
    </row>
    <row r="15" spans="1:6" ht="22.5" x14ac:dyDescent="0.3">
      <c r="A15" s="215">
        <v>4</v>
      </c>
      <c r="B15" s="216">
        <v>1</v>
      </c>
      <c r="C15" s="217">
        <v>201</v>
      </c>
      <c r="D15" s="218" t="s">
        <v>129</v>
      </c>
      <c r="E15" s="217">
        <v>100</v>
      </c>
      <c r="F15" s="219">
        <v>6333333</v>
      </c>
    </row>
    <row r="16" spans="1:6" ht="22.5" x14ac:dyDescent="0.3">
      <c r="A16" s="220"/>
      <c r="B16" s="221"/>
      <c r="C16" s="222"/>
      <c r="D16" s="223"/>
      <c r="E16" s="222"/>
      <c r="F16" s="224"/>
    </row>
    <row r="17" spans="1:6" ht="22.5" x14ac:dyDescent="0.3">
      <c r="A17" s="220">
        <v>5</v>
      </c>
      <c r="B17" s="221">
        <v>1</v>
      </c>
      <c r="C17" s="222">
        <v>299</v>
      </c>
      <c r="D17" s="223" t="s">
        <v>130</v>
      </c>
      <c r="E17" s="222">
        <v>9995</v>
      </c>
      <c r="F17" s="225">
        <v>34295534.460000001</v>
      </c>
    </row>
    <row r="18" spans="1:6" ht="22.5" x14ac:dyDescent="0.3">
      <c r="A18" s="220"/>
      <c r="B18" s="221"/>
      <c r="C18" s="222"/>
      <c r="D18" s="223"/>
      <c r="E18" s="222"/>
      <c r="F18" s="226"/>
    </row>
    <row r="19" spans="1:6" ht="22.5" x14ac:dyDescent="0.3">
      <c r="A19" s="220"/>
      <c r="B19" s="221"/>
      <c r="C19" s="222"/>
      <c r="D19" s="223" t="s">
        <v>131</v>
      </c>
      <c r="E19" s="222">
        <v>9995</v>
      </c>
      <c r="F19" s="227">
        <v>26788350</v>
      </c>
    </row>
    <row r="20" spans="1:6" ht="22.5" x14ac:dyDescent="0.3">
      <c r="A20" s="220"/>
      <c r="B20" s="221"/>
      <c r="C20" s="222"/>
      <c r="D20" s="223"/>
      <c r="E20" s="222"/>
      <c r="F20" s="228"/>
    </row>
    <row r="21" spans="1:6" ht="22.5" x14ac:dyDescent="0.3">
      <c r="A21" s="220"/>
      <c r="B21" s="221"/>
      <c r="C21" s="222"/>
      <c r="D21" s="223" t="s">
        <v>132</v>
      </c>
      <c r="E21" s="222">
        <v>9995</v>
      </c>
      <c r="F21" s="229"/>
    </row>
    <row r="22" spans="1:6" ht="22.5" x14ac:dyDescent="0.3">
      <c r="A22" s="230"/>
      <c r="B22" s="231"/>
      <c r="C22" s="232"/>
      <c r="D22" s="233"/>
      <c r="E22" s="232"/>
      <c r="F22" s="234"/>
    </row>
    <row r="23" spans="1:6" ht="23.25" thickBot="1" x14ac:dyDescent="0.3">
      <c r="A23" s="235"/>
      <c r="B23" s="236"/>
      <c r="C23" s="237"/>
      <c r="D23" s="238" t="s">
        <v>103</v>
      </c>
      <c r="E23" s="239"/>
      <c r="F23" s="240">
        <f>SUM(F15:F22)</f>
        <v>67417217.460000008</v>
      </c>
    </row>
    <row r="24" spans="1:6" ht="22.5" x14ac:dyDescent="0.3">
      <c r="A24" s="241"/>
      <c r="B24" s="241"/>
      <c r="C24" s="241"/>
      <c r="D24" s="242"/>
      <c r="E24" s="242"/>
      <c r="F24" s="243"/>
    </row>
    <row r="25" spans="1:6" ht="22.5" x14ac:dyDescent="0.3">
      <c r="A25" s="243"/>
      <c r="B25" s="243"/>
      <c r="C25" s="243"/>
      <c r="D25" s="243"/>
      <c r="E25" s="243"/>
      <c r="F25" s="243"/>
    </row>
    <row r="26" spans="1:6" ht="22.5" x14ac:dyDescent="0.3">
      <c r="A26" s="244" t="s">
        <v>0</v>
      </c>
      <c r="B26" s="244"/>
      <c r="C26" s="244"/>
      <c r="D26" s="244"/>
      <c r="E26" s="244"/>
      <c r="F26" s="244"/>
    </row>
    <row r="27" spans="1:6" ht="22.5" x14ac:dyDescent="0.3">
      <c r="A27" s="243"/>
      <c r="B27" s="243"/>
      <c r="C27" s="243"/>
      <c r="D27" s="243"/>
      <c r="E27" s="243"/>
      <c r="F27" s="243"/>
    </row>
    <row r="28" spans="1:6" ht="22.5" x14ac:dyDescent="0.3">
      <c r="A28" s="245" t="s">
        <v>133</v>
      </c>
      <c r="B28" s="245"/>
      <c r="C28" s="245"/>
      <c r="D28" s="245"/>
      <c r="E28" s="245"/>
      <c r="F28" s="245"/>
    </row>
    <row r="29" spans="1:6" ht="22.5" x14ac:dyDescent="0.3">
      <c r="A29" s="246" t="s">
        <v>134</v>
      </c>
      <c r="B29" s="246"/>
      <c r="C29" s="246"/>
      <c r="D29" s="246"/>
      <c r="E29" s="246"/>
      <c r="F29" s="246"/>
    </row>
    <row r="30" spans="1:6" ht="23.25" thickBot="1" x14ac:dyDescent="0.35">
      <c r="A30" s="245" t="s">
        <v>135</v>
      </c>
      <c r="B30" s="245"/>
      <c r="C30" s="245"/>
      <c r="D30" s="245"/>
      <c r="E30" s="245"/>
      <c r="F30" s="245"/>
    </row>
    <row r="31" spans="1:6" ht="23.25" thickBot="1" x14ac:dyDescent="0.35">
      <c r="A31" s="194" t="s">
        <v>136</v>
      </c>
      <c r="B31" s="195"/>
      <c r="C31" s="195"/>
      <c r="D31" s="196"/>
      <c r="E31" s="197"/>
      <c r="F31" s="247">
        <v>139115993</v>
      </c>
    </row>
    <row r="32" spans="1:6" ht="22.5" x14ac:dyDescent="0.3">
      <c r="A32" s="248" t="s">
        <v>137</v>
      </c>
      <c r="B32" s="185"/>
      <c r="C32" s="185"/>
      <c r="D32" s="185"/>
      <c r="E32" s="186"/>
      <c r="F32" s="249">
        <v>447471.95</v>
      </c>
    </row>
    <row r="33" spans="1:6" ht="22.5" x14ac:dyDescent="0.3">
      <c r="A33" s="248"/>
      <c r="B33" s="185"/>
      <c r="C33" s="185"/>
      <c r="D33" s="185"/>
      <c r="E33" s="186"/>
      <c r="F33" s="250"/>
    </row>
    <row r="34" spans="1:6" ht="23.25" thickBot="1" x14ac:dyDescent="0.35">
      <c r="A34" s="248" t="s">
        <v>138</v>
      </c>
      <c r="B34" s="185"/>
      <c r="C34" s="185"/>
      <c r="D34" s="185"/>
      <c r="E34" s="186"/>
      <c r="F34" s="249">
        <v>24056072</v>
      </c>
    </row>
    <row r="35" spans="1:6" ht="23.25" thickBot="1" x14ac:dyDescent="0.35">
      <c r="A35" s="194" t="s">
        <v>139</v>
      </c>
      <c r="B35" s="195"/>
      <c r="C35" s="195"/>
      <c r="D35" s="195"/>
      <c r="E35" s="197"/>
      <c r="F35" s="247">
        <f>F32+F31-F34</f>
        <v>115507392.94999999</v>
      </c>
    </row>
    <row r="36" spans="1:6" ht="22.5" x14ac:dyDescent="0.3">
      <c r="A36" s="182"/>
      <c r="B36" s="251"/>
      <c r="C36" s="251"/>
      <c r="D36" s="251"/>
      <c r="E36" s="186"/>
      <c r="F36" s="250"/>
    </row>
    <row r="37" spans="1:6" ht="22.5" x14ac:dyDescent="0.3">
      <c r="A37" s="248" t="s">
        <v>136</v>
      </c>
      <c r="B37" s="185"/>
      <c r="C37" s="185"/>
      <c r="D37" s="185"/>
      <c r="E37" s="186"/>
      <c r="F37" s="249">
        <f>+F31</f>
        <v>139115993</v>
      </c>
    </row>
    <row r="38" spans="1:6" ht="22.5" x14ac:dyDescent="0.3">
      <c r="A38" s="248"/>
      <c r="B38" s="185"/>
      <c r="C38" s="185"/>
      <c r="D38" s="185"/>
      <c r="E38" s="186"/>
      <c r="F38" s="249"/>
    </row>
    <row r="39" spans="1:6" ht="23.25" thickBot="1" x14ac:dyDescent="0.35">
      <c r="A39" s="248" t="s">
        <v>139</v>
      </c>
      <c r="B39" s="185"/>
      <c r="C39" s="185"/>
      <c r="D39" s="185"/>
      <c r="E39" s="186"/>
      <c r="F39" s="249">
        <f>+F35</f>
        <v>115507392.94999999</v>
      </c>
    </row>
    <row r="40" spans="1:6" ht="23.25" thickBot="1" x14ac:dyDescent="0.35">
      <c r="A40" s="194" t="s">
        <v>140</v>
      </c>
      <c r="B40" s="195"/>
      <c r="C40" s="195"/>
      <c r="D40" s="195"/>
      <c r="E40" s="197"/>
      <c r="F40" s="247">
        <f>F37-F39</f>
        <v>23608600.050000012</v>
      </c>
    </row>
    <row r="41" spans="1:6" ht="22.5" x14ac:dyDescent="0.3">
      <c r="A41" s="185"/>
      <c r="B41" s="185"/>
      <c r="C41" s="185"/>
      <c r="D41" s="185"/>
      <c r="E41" s="185"/>
      <c r="F41" s="252"/>
    </row>
    <row r="42" spans="1:6" ht="22.5" x14ac:dyDescent="0.3">
      <c r="A42" s="245" t="s">
        <v>141</v>
      </c>
      <c r="B42" s="245"/>
      <c r="C42" s="245"/>
      <c r="D42" s="245"/>
      <c r="E42" s="245"/>
      <c r="F42" s="245"/>
    </row>
    <row r="43" spans="1:6" ht="22.5" x14ac:dyDescent="0.3">
      <c r="A43" s="246" t="s">
        <v>134</v>
      </c>
      <c r="B43" s="246"/>
      <c r="C43" s="246"/>
      <c r="D43" s="246"/>
      <c r="E43" s="246"/>
      <c r="F43" s="246"/>
    </row>
    <row r="44" spans="1:6" ht="22.5" x14ac:dyDescent="0.3">
      <c r="A44" s="245" t="s">
        <v>135</v>
      </c>
      <c r="B44" s="245"/>
      <c r="C44" s="245"/>
      <c r="D44" s="245"/>
      <c r="E44" s="245"/>
      <c r="F44" s="245"/>
    </row>
    <row r="45" spans="1:6" ht="23.25" thickBot="1" x14ac:dyDescent="0.35">
      <c r="A45" s="253"/>
      <c r="B45" s="253"/>
      <c r="C45" s="253"/>
      <c r="D45" s="253"/>
      <c r="E45" s="253"/>
      <c r="F45" s="253"/>
    </row>
    <row r="46" spans="1:6" ht="23.25" thickBot="1" x14ac:dyDescent="0.35">
      <c r="A46" s="194" t="s">
        <v>142</v>
      </c>
      <c r="B46" s="195"/>
      <c r="C46" s="195"/>
      <c r="D46" s="196"/>
      <c r="E46" s="197"/>
      <c r="F46" s="254">
        <v>449612884</v>
      </c>
    </row>
    <row r="47" spans="1:6" ht="22.5" x14ac:dyDescent="0.3">
      <c r="A47" s="248" t="s">
        <v>143</v>
      </c>
      <c r="B47" s="185"/>
      <c r="C47" s="185"/>
      <c r="D47" s="185"/>
      <c r="E47" s="186"/>
      <c r="F47" s="255">
        <f>+F15+F17</f>
        <v>40628867.460000001</v>
      </c>
    </row>
    <row r="48" spans="1:6" ht="23.25" thickBot="1" x14ac:dyDescent="0.35">
      <c r="A48" s="248"/>
      <c r="B48" s="185"/>
      <c r="C48" s="185"/>
      <c r="D48" s="185"/>
      <c r="E48" s="186"/>
      <c r="F48" s="256"/>
    </row>
    <row r="49" spans="1:6" ht="23.25" thickBot="1" x14ac:dyDescent="0.35">
      <c r="A49" s="248" t="s">
        <v>144</v>
      </c>
      <c r="B49" s="185"/>
      <c r="C49" s="185"/>
      <c r="D49" s="185"/>
      <c r="E49" s="186"/>
      <c r="F49" s="254">
        <v>67417217</v>
      </c>
    </row>
    <row r="50" spans="1:6" ht="23.25" thickBot="1" x14ac:dyDescent="0.35">
      <c r="A50" s="194" t="s">
        <v>145</v>
      </c>
      <c r="B50" s="195"/>
      <c r="C50" s="195"/>
      <c r="D50" s="195"/>
      <c r="E50" s="197"/>
      <c r="F50" s="257">
        <f>+SUM(F46:F47)-F49</f>
        <v>422824534.45999998</v>
      </c>
    </row>
    <row r="51" spans="1:6" ht="22.5" x14ac:dyDescent="0.3">
      <c r="A51" s="248" t="s">
        <v>146</v>
      </c>
      <c r="B51" s="185"/>
      <c r="C51" s="185"/>
      <c r="D51" s="185"/>
      <c r="E51" s="186"/>
      <c r="F51" s="258">
        <f>+F46</f>
        <v>449612884</v>
      </c>
    </row>
    <row r="52" spans="1:6" ht="22.5" x14ac:dyDescent="0.3">
      <c r="A52" s="248"/>
      <c r="B52" s="185"/>
      <c r="C52" s="185"/>
      <c r="D52" s="185"/>
      <c r="E52" s="186"/>
      <c r="F52" s="259"/>
    </row>
    <row r="53" spans="1:6" ht="23.25" thickBot="1" x14ac:dyDescent="0.35">
      <c r="A53" s="248" t="s">
        <v>145</v>
      </c>
      <c r="B53" s="185"/>
      <c r="C53" s="185"/>
      <c r="D53" s="185"/>
      <c r="E53" s="186"/>
      <c r="F53" s="258">
        <f>+F50</f>
        <v>422824534.45999998</v>
      </c>
    </row>
    <row r="54" spans="1:6" ht="23.25" thickBot="1" x14ac:dyDescent="0.35">
      <c r="A54" s="194" t="s">
        <v>147</v>
      </c>
      <c r="B54" s="195"/>
      <c r="C54" s="195"/>
      <c r="D54" s="195"/>
      <c r="E54" s="197"/>
      <c r="F54" s="260">
        <f>F51-F53</f>
        <v>26788349.540000021</v>
      </c>
    </row>
    <row r="55" spans="1:6" ht="22.5" x14ac:dyDescent="0.3">
      <c r="A55" s="243"/>
      <c r="B55" s="243"/>
      <c r="C55" s="243"/>
      <c r="D55" s="243"/>
      <c r="E55" s="243"/>
      <c r="F55" s="243"/>
    </row>
    <row r="56" spans="1:6" ht="22.5" x14ac:dyDescent="0.3">
      <c r="A56" s="243"/>
      <c r="B56" s="243"/>
      <c r="C56" s="243"/>
      <c r="D56" s="243"/>
      <c r="E56" s="243"/>
      <c r="F56" s="261"/>
    </row>
    <row r="57" spans="1:6" ht="22.5" x14ac:dyDescent="0.3">
      <c r="A57" s="262"/>
      <c r="B57" s="243"/>
      <c r="C57" s="243"/>
      <c r="D57" s="243"/>
      <c r="E57" s="243"/>
      <c r="F57" s="261"/>
    </row>
    <row r="58" spans="1:6" ht="22.5" x14ac:dyDescent="0.3">
      <c r="A58" s="243"/>
      <c r="B58" s="263"/>
      <c r="C58" s="243"/>
      <c r="D58" s="243"/>
      <c r="E58" s="243"/>
      <c r="F58" s="261"/>
    </row>
    <row r="59" spans="1:6" ht="22.5" x14ac:dyDescent="0.3">
      <c r="A59" s="264"/>
      <c r="B59" s="265"/>
      <c r="C59" s="264"/>
      <c r="D59" s="243"/>
      <c r="E59" s="243"/>
      <c r="F59" s="261"/>
    </row>
    <row r="60" spans="1:6" ht="22.5" x14ac:dyDescent="0.3">
      <c r="A60" s="266" t="s">
        <v>148</v>
      </c>
      <c r="B60" s="266"/>
      <c r="C60" s="266"/>
      <c r="D60" s="243"/>
      <c r="E60" s="243"/>
      <c r="F60" s="243"/>
    </row>
    <row r="61" spans="1:6" ht="22.5" x14ac:dyDescent="0.3">
      <c r="A61" s="266" t="s">
        <v>149</v>
      </c>
      <c r="B61" s="266"/>
      <c r="C61" s="266"/>
      <c r="D61" s="243"/>
      <c r="E61" s="243"/>
      <c r="F61" s="243"/>
    </row>
    <row r="62" spans="1:6" ht="22.5" x14ac:dyDescent="0.3">
      <c r="A62" s="266" t="s">
        <v>150</v>
      </c>
      <c r="B62" s="266"/>
      <c r="C62" s="266"/>
      <c r="D62" s="243"/>
      <c r="E62" s="243"/>
      <c r="F62" s="243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ENERO 2016</vt:lpstr>
      <vt:lpstr>INGRESOS ENERO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2017-02-16T18:31:16Z</dcterms:created>
  <dcterms:modified xsi:type="dcterms:W3CDTF">2017-02-16T18:32:49Z</dcterms:modified>
</cp:coreProperties>
</file>