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unez\Downloads\"/>
    </mc:Choice>
  </mc:AlternateContent>
  <bookViews>
    <workbookView xWindow="0" yWindow="0" windowWidth="20490" windowHeight="7755" tabRatio="943" firstSheet="18" activeTab="21"/>
  </bookViews>
  <sheets>
    <sheet name="GASTOS ENERO 2016" sheetId="25" r:id="rId1"/>
    <sheet name="INGRESOS ENERO 2016" sheetId="26" r:id="rId2"/>
    <sheet name="GASTOS FEBRERO 2016" sheetId="27" r:id="rId3"/>
    <sheet name="INGRESOS FEBRERO 2016" sheetId="28" r:id="rId4"/>
    <sheet name="GASTOS MARZO 2016" sheetId="29" r:id="rId5"/>
    <sheet name="INGRESOS MARZO 2016" sheetId="30" r:id="rId6"/>
    <sheet name="GASTOS ABRIL 2016" sheetId="31" r:id="rId7"/>
    <sheet name="INGRESOS ABRIL 2016" sheetId="32" r:id="rId8"/>
    <sheet name="GASTOS MAYO 2016" sheetId="33" r:id="rId9"/>
    <sheet name="INGRESOS MAYO 2016" sheetId="34" r:id="rId10"/>
    <sheet name="GASTOS JUNIO 2016" sheetId="35" r:id="rId11"/>
    <sheet name="INGRESOS JUNIO 2016" sheetId="36" r:id="rId12"/>
    <sheet name="GASTOS JULIO 2016" sheetId="37" r:id="rId13"/>
    <sheet name="INGRESOS JULIO 2016" sheetId="38" r:id="rId14"/>
    <sheet name="GASTOS AGOSTO 2016" sheetId="39" r:id="rId15"/>
    <sheet name="INGRESOS AGOSTO 2016" sheetId="40" r:id="rId16"/>
    <sheet name="GASTOS SEPTIEMBRE 2016" sheetId="41" r:id="rId17"/>
    <sheet name="INGRESOS SEPTIEMBRE 2016" sheetId="42" r:id="rId18"/>
    <sheet name="GASTOS OCTUBRE 2016" sheetId="43" r:id="rId19"/>
    <sheet name="INGRESOS OCTUBRE 2016" sheetId="44" r:id="rId20"/>
    <sheet name="GASTOS NOVIEMBRE 2016" sheetId="45" r:id="rId21"/>
    <sheet name="INGRESOS NOVIEMBRE 2016" sheetId="46" r:id="rId22"/>
    <sheet name="GASTOS DICIEMBRE 2016" sheetId="47" r:id="rId23"/>
    <sheet name="INGRESOS DICIEMBRE 2016" sheetId="48" r:id="rId24"/>
  </sheets>
  <calcPr calcId="152511"/>
</workbook>
</file>

<file path=xl/calcChain.xml><?xml version="1.0" encoding="utf-8"?>
<calcChain xmlns="http://schemas.openxmlformats.org/spreadsheetml/2006/main">
  <c r="F51" i="48" l="1"/>
  <c r="F50" i="48"/>
  <c r="F53" i="48" s="1"/>
  <c r="F47" i="48"/>
  <c r="F37" i="48"/>
  <c r="F40" i="48" s="1"/>
  <c r="F35" i="48"/>
  <c r="F39" i="48" s="1"/>
  <c r="F23" i="48"/>
  <c r="I211" i="47"/>
  <c r="H210" i="47"/>
  <c r="G210" i="47"/>
  <c r="I209" i="47"/>
  <c r="I208" i="47"/>
  <c r="I207" i="47"/>
  <c r="I206" i="47"/>
  <c r="I205" i="47"/>
  <c r="I203" i="47"/>
  <c r="I202" i="47"/>
  <c r="I200" i="47"/>
  <c r="H199" i="47"/>
  <c r="G199" i="47"/>
  <c r="I198" i="47"/>
  <c r="I197" i="47"/>
  <c r="I196" i="47"/>
  <c r="I195" i="47"/>
  <c r="I193" i="47"/>
  <c r="I192" i="47"/>
  <c r="I190" i="47"/>
  <c r="I189" i="47"/>
  <c r="H188" i="47"/>
  <c r="H191" i="47" s="1"/>
  <c r="G188" i="47"/>
  <c r="I188" i="47" s="1"/>
  <c r="I187" i="47"/>
  <c r="I185" i="47"/>
  <c r="I184" i="47"/>
  <c r="I183" i="47"/>
  <c r="I182" i="47"/>
  <c r="I181" i="47"/>
  <c r="I180" i="47"/>
  <c r="I179" i="47"/>
  <c r="I178" i="47"/>
  <c r="I177" i="47"/>
  <c r="I176" i="47"/>
  <c r="I175" i="47"/>
  <c r="I174" i="47"/>
  <c r="H173" i="47"/>
  <c r="G173" i="47"/>
  <c r="I173" i="47" s="1"/>
  <c r="I172" i="47"/>
  <c r="I171" i="47"/>
  <c r="I170" i="47"/>
  <c r="I169" i="47"/>
  <c r="I168" i="47"/>
  <c r="I167" i="47"/>
  <c r="I166" i="47"/>
  <c r="I165" i="47"/>
  <c r="I164" i="47"/>
  <c r="I163" i="47"/>
  <c r="I161" i="47"/>
  <c r="I160" i="47"/>
  <c r="I159" i="47"/>
  <c r="I158" i="47"/>
  <c r="I157" i="47"/>
  <c r="I156" i="47"/>
  <c r="I154" i="47"/>
  <c r="I153" i="47"/>
  <c r="H152" i="47"/>
  <c r="G152" i="47"/>
  <c r="G191" i="47" s="1"/>
  <c r="I191" i="47" s="1"/>
  <c r="I151" i="47"/>
  <c r="I150" i="47"/>
  <c r="I149" i="47"/>
  <c r="I148" i="47"/>
  <c r="I147" i="47"/>
  <c r="I146" i="47"/>
  <c r="I145" i="47"/>
  <c r="I144" i="47"/>
  <c r="I143" i="47"/>
  <c r="I142" i="47"/>
  <c r="I141" i="47"/>
  <c r="I140" i="47"/>
  <c r="I139" i="47"/>
  <c r="I138" i="47"/>
  <c r="I137" i="47"/>
  <c r="I136" i="47"/>
  <c r="I135" i="47"/>
  <c r="I134" i="47"/>
  <c r="I133" i="47"/>
  <c r="I132" i="47"/>
  <c r="I131" i="47"/>
  <c r="I130" i="47"/>
  <c r="I129" i="47"/>
  <c r="I128" i="47"/>
  <c r="I127" i="47"/>
  <c r="I126" i="47"/>
  <c r="I125" i="47"/>
  <c r="I124" i="47"/>
  <c r="I123" i="47"/>
  <c r="I122" i="47"/>
  <c r="I121" i="47"/>
  <c r="I120" i="47"/>
  <c r="H119" i="47"/>
  <c r="G119" i="47"/>
  <c r="I119" i="47" s="1"/>
  <c r="I118" i="47"/>
  <c r="I117" i="47"/>
  <c r="I116" i="47"/>
  <c r="I115" i="47"/>
  <c r="I114" i="47"/>
  <c r="I112" i="47"/>
  <c r="I111" i="47"/>
  <c r="I110" i="47"/>
  <c r="I109" i="47"/>
  <c r="I108" i="47"/>
  <c r="I107" i="47"/>
  <c r="I106" i="47"/>
  <c r="I105" i="47"/>
  <c r="I104" i="47"/>
  <c r="I103" i="47"/>
  <c r="I101" i="47"/>
  <c r="I100" i="47"/>
  <c r="I98" i="47"/>
  <c r="H97" i="47"/>
  <c r="H99" i="47" s="1"/>
  <c r="G97" i="47"/>
  <c r="G99" i="47" s="1"/>
  <c r="I99" i="47" s="1"/>
  <c r="I96" i="47"/>
  <c r="I95" i="47"/>
  <c r="I94" i="47"/>
  <c r="I93" i="47"/>
  <c r="I92" i="47"/>
  <c r="I91" i="47"/>
  <c r="I90" i="47"/>
  <c r="I89" i="47"/>
  <c r="I88" i="47"/>
  <c r="I87" i="47"/>
  <c r="I86" i="47"/>
  <c r="I85" i="47"/>
  <c r="I84" i="47"/>
  <c r="I83" i="47"/>
  <c r="I82" i="47"/>
  <c r="I81" i="47"/>
  <c r="I80" i="47"/>
  <c r="I79" i="47"/>
  <c r="H78" i="47"/>
  <c r="G78" i="47"/>
  <c r="I78" i="47" s="1"/>
  <c r="I77" i="47"/>
  <c r="I76" i="47"/>
  <c r="I75" i="47"/>
  <c r="I74" i="47"/>
  <c r="I73" i="47"/>
  <c r="I72" i="47"/>
  <c r="I71" i="47"/>
  <c r="I69" i="47"/>
  <c r="I65" i="47"/>
  <c r="I63" i="47"/>
  <c r="I62" i="47"/>
  <c r="I60" i="47"/>
  <c r="I58" i="47"/>
  <c r="I55" i="47"/>
  <c r="I54" i="47"/>
  <c r="H53" i="47"/>
  <c r="G53" i="47"/>
  <c r="I53" i="47" s="1"/>
  <c r="I52" i="47"/>
  <c r="I51" i="47"/>
  <c r="I50" i="47"/>
  <c r="I48" i="47"/>
  <c r="I47" i="47"/>
  <c r="I46" i="47"/>
  <c r="I45" i="47"/>
  <c r="I44" i="47"/>
  <c r="I43" i="47"/>
  <c r="I42" i="47"/>
  <c r="I41" i="47"/>
  <c r="I40" i="47"/>
  <c r="I39" i="47"/>
  <c r="I38" i="47"/>
  <c r="I37" i="47"/>
  <c r="I36" i="47"/>
  <c r="I35" i="47"/>
  <c r="I34" i="47"/>
  <c r="I33" i="47"/>
  <c r="I32" i="47"/>
  <c r="I31" i="47"/>
  <c r="I30" i="47"/>
  <c r="I29" i="47"/>
  <c r="I28" i="47"/>
  <c r="I27" i="47"/>
  <c r="I26" i="47"/>
  <c r="I25" i="47"/>
  <c r="I24" i="47"/>
  <c r="I23" i="47"/>
  <c r="I22" i="47"/>
  <c r="I21" i="47"/>
  <c r="I20" i="47"/>
  <c r="H19" i="47"/>
  <c r="G19" i="47"/>
  <c r="I19" i="47" s="1"/>
  <c r="I18" i="47"/>
  <c r="I17" i="47"/>
  <c r="I16" i="47"/>
  <c r="I14" i="47"/>
  <c r="I13" i="47"/>
  <c r="I12" i="47"/>
  <c r="I11" i="47"/>
  <c r="I10" i="47"/>
  <c r="I9" i="47"/>
  <c r="I8" i="47"/>
  <c r="I7" i="47"/>
  <c r="I6" i="47"/>
  <c r="F54" i="48" l="1"/>
  <c r="H201" i="47"/>
  <c r="H212" i="47" s="1"/>
  <c r="G201" i="47"/>
  <c r="I201" i="47" s="1"/>
  <c r="I152" i="47"/>
  <c r="I97" i="47"/>
  <c r="I199" i="47"/>
  <c r="I210" i="47"/>
  <c r="F51" i="46"/>
  <c r="F47" i="46"/>
  <c r="F50" i="46" s="1"/>
  <c r="F53" i="46" s="1"/>
  <c r="F39" i="46"/>
  <c r="F37" i="46"/>
  <c r="F40" i="46" s="1"/>
  <c r="F35" i="46"/>
  <c r="F23" i="46"/>
  <c r="I203" i="45"/>
  <c r="H202" i="45"/>
  <c r="G202" i="45"/>
  <c r="I201" i="45"/>
  <c r="I200" i="45"/>
  <c r="I199" i="45"/>
  <c r="I198" i="45"/>
  <c r="I197" i="45"/>
  <c r="I195" i="45"/>
  <c r="I194" i="45"/>
  <c r="I192" i="45"/>
  <c r="H191" i="45"/>
  <c r="G191" i="45"/>
  <c r="G193" i="45" s="1"/>
  <c r="I190" i="45"/>
  <c r="I189" i="45"/>
  <c r="I188" i="45"/>
  <c r="I187" i="45"/>
  <c r="I185" i="45"/>
  <c r="I184" i="45"/>
  <c r="G183" i="45"/>
  <c r="I183" i="45" s="1"/>
  <c r="I182" i="45"/>
  <c r="I181" i="45"/>
  <c r="H180" i="45"/>
  <c r="G180" i="45"/>
  <c r="I180" i="45" s="1"/>
  <c r="I179" i="45"/>
  <c r="I178" i="45"/>
  <c r="I177" i="45"/>
  <c r="I176" i="45"/>
  <c r="I175" i="45"/>
  <c r="I174" i="45"/>
  <c r="I173" i="45"/>
  <c r="I172" i="45"/>
  <c r="I171" i="45"/>
  <c r="I170" i="45"/>
  <c r="I169" i="45"/>
  <c r="I168" i="45"/>
  <c r="I167" i="45"/>
  <c r="H166" i="45"/>
  <c r="G166" i="45"/>
  <c r="I166" i="45" s="1"/>
  <c r="I165" i="45"/>
  <c r="I164" i="45"/>
  <c r="I163" i="45"/>
  <c r="I162" i="45"/>
  <c r="I161" i="45"/>
  <c r="I160" i="45"/>
  <c r="I159" i="45"/>
  <c r="I158" i="45"/>
  <c r="I157" i="45"/>
  <c r="I156" i="45"/>
  <c r="I155" i="45"/>
  <c r="I154" i="45"/>
  <c r="I153" i="45"/>
  <c r="I152" i="45"/>
  <c r="I151" i="45"/>
  <c r="I150" i="45"/>
  <c r="I149" i="45"/>
  <c r="H148" i="45"/>
  <c r="H183" i="45" s="1"/>
  <c r="G148" i="45"/>
  <c r="I147" i="45"/>
  <c r="I146" i="45"/>
  <c r="I145" i="45"/>
  <c r="I143" i="45"/>
  <c r="I142" i="45"/>
  <c r="I141" i="45"/>
  <c r="I140" i="45"/>
  <c r="I139" i="45"/>
  <c r="I138" i="45"/>
  <c r="I137" i="45"/>
  <c r="I136" i="45"/>
  <c r="I135" i="45"/>
  <c r="I134" i="45"/>
  <c r="I133" i="45"/>
  <c r="I132" i="45"/>
  <c r="I131" i="45"/>
  <c r="I130" i="45"/>
  <c r="I129" i="45"/>
  <c r="I128" i="45"/>
  <c r="I127" i="45"/>
  <c r="I126" i="45"/>
  <c r="I125" i="45"/>
  <c r="I124" i="45"/>
  <c r="I123" i="45"/>
  <c r="I122" i="45"/>
  <c r="I121" i="45"/>
  <c r="I119" i="45"/>
  <c r="I118" i="45"/>
  <c r="I117" i="45"/>
  <c r="I116" i="45"/>
  <c r="I115" i="45"/>
  <c r="H114" i="45"/>
  <c r="I114" i="45" s="1"/>
  <c r="G114" i="45"/>
  <c r="I113" i="45"/>
  <c r="I112" i="45"/>
  <c r="I111" i="45"/>
  <c r="I110" i="45"/>
  <c r="I109" i="45"/>
  <c r="I108" i="45"/>
  <c r="I107" i="45"/>
  <c r="I106" i="45"/>
  <c r="I105" i="45"/>
  <c r="I104" i="45"/>
  <c r="I103" i="45"/>
  <c r="I102" i="45"/>
  <c r="I101" i="45"/>
  <c r="I100" i="45"/>
  <c r="I99" i="45"/>
  <c r="I97" i="45"/>
  <c r="I96" i="45"/>
  <c r="I94" i="45"/>
  <c r="H93" i="45"/>
  <c r="H95" i="45" s="1"/>
  <c r="G93" i="45"/>
  <c r="I92" i="45"/>
  <c r="I90" i="45"/>
  <c r="I89" i="45"/>
  <c r="I88" i="45"/>
  <c r="I87" i="45"/>
  <c r="I86" i="45"/>
  <c r="I85" i="45"/>
  <c r="I83" i="45"/>
  <c r="I82" i="45"/>
  <c r="I81" i="45"/>
  <c r="I80" i="45"/>
  <c r="I79" i="45"/>
  <c r="I78" i="45"/>
  <c r="I77" i="45"/>
  <c r="I76" i="45"/>
  <c r="H75" i="45"/>
  <c r="G75" i="45"/>
  <c r="I75" i="45" s="1"/>
  <c r="I74" i="45"/>
  <c r="I73" i="45"/>
  <c r="I72" i="45"/>
  <c r="I71" i="45"/>
  <c r="I70" i="45"/>
  <c r="I69" i="45"/>
  <c r="I68" i="45"/>
  <c r="I67" i="45"/>
  <c r="I66" i="45"/>
  <c r="I65" i="45"/>
  <c r="I64" i="45"/>
  <c r="I63" i="45"/>
  <c r="I62" i="45"/>
  <c r="I61" i="45"/>
  <c r="I60" i="45"/>
  <c r="I59" i="45"/>
  <c r="I58" i="45"/>
  <c r="I56" i="45"/>
  <c r="I55" i="45"/>
  <c r="I54" i="45"/>
  <c r="I53" i="45"/>
  <c r="H53" i="45"/>
  <c r="G53" i="45"/>
  <c r="I52" i="45"/>
  <c r="I51" i="45"/>
  <c r="I50" i="45"/>
  <c r="I48" i="45"/>
  <c r="I47" i="45"/>
  <c r="I46" i="45"/>
  <c r="I45" i="45"/>
  <c r="I44" i="45"/>
  <c r="I43" i="45"/>
  <c r="I42" i="45"/>
  <c r="I41" i="45"/>
  <c r="I40" i="45"/>
  <c r="I39" i="45"/>
  <c r="I38" i="45"/>
  <c r="I37" i="45"/>
  <c r="I36" i="45"/>
  <c r="I35" i="45"/>
  <c r="I34" i="45"/>
  <c r="I33" i="45"/>
  <c r="I32" i="45"/>
  <c r="I31" i="45"/>
  <c r="I30" i="45"/>
  <c r="I29" i="45"/>
  <c r="I28" i="45"/>
  <c r="I27" i="45"/>
  <c r="I26" i="45"/>
  <c r="I25" i="45"/>
  <c r="I24" i="45"/>
  <c r="I23" i="45"/>
  <c r="I22" i="45"/>
  <c r="I21" i="45"/>
  <c r="I20" i="45"/>
  <c r="H19" i="45"/>
  <c r="G19" i="45"/>
  <c r="G95" i="45" s="1"/>
  <c r="I18" i="45"/>
  <c r="I17" i="45"/>
  <c r="I16" i="45"/>
  <c r="I14" i="45"/>
  <c r="I13" i="45"/>
  <c r="I12" i="45"/>
  <c r="I11" i="45"/>
  <c r="I10" i="45"/>
  <c r="I9" i="45"/>
  <c r="I8" i="45"/>
  <c r="I7" i="45"/>
  <c r="I6" i="45"/>
  <c r="F51" i="44"/>
  <c r="F47" i="44"/>
  <c r="F50" i="44" s="1"/>
  <c r="F53" i="44" s="1"/>
  <c r="F39" i="44"/>
  <c r="F37" i="44"/>
  <c r="F40" i="44" s="1"/>
  <c r="F35" i="44"/>
  <c r="F23" i="44"/>
  <c r="I201" i="43"/>
  <c r="H200" i="43"/>
  <c r="G200" i="43"/>
  <c r="I199" i="43"/>
  <c r="I198" i="43"/>
  <c r="I197" i="43"/>
  <c r="I196" i="43"/>
  <c r="I195" i="43"/>
  <c r="I193" i="43"/>
  <c r="I192" i="43"/>
  <c r="I190" i="43"/>
  <c r="H189" i="43"/>
  <c r="G189" i="43"/>
  <c r="I188" i="43"/>
  <c r="I187" i="43"/>
  <c r="I186" i="43"/>
  <c r="I185" i="43"/>
  <c r="I183" i="43"/>
  <c r="I182" i="43"/>
  <c r="H181" i="43"/>
  <c r="G181" i="43"/>
  <c r="I181" i="43" s="1"/>
  <c r="I180" i="43"/>
  <c r="I179" i="43"/>
  <c r="H178" i="43"/>
  <c r="G178" i="43"/>
  <c r="I178" i="43" s="1"/>
  <c r="I177" i="43"/>
  <c r="I176" i="43"/>
  <c r="I175" i="43"/>
  <c r="I174" i="43"/>
  <c r="I172" i="43"/>
  <c r="I171" i="43"/>
  <c r="I170" i="43"/>
  <c r="I169" i="43"/>
  <c r="I167" i="43"/>
  <c r="I166" i="43"/>
  <c r="I165" i="43"/>
  <c r="I164" i="43"/>
  <c r="H163" i="43"/>
  <c r="G163" i="43"/>
  <c r="I163" i="43" s="1"/>
  <c r="I162" i="43"/>
  <c r="I161" i="43"/>
  <c r="I160" i="43"/>
  <c r="I159" i="43"/>
  <c r="I158" i="43"/>
  <c r="I157" i="43"/>
  <c r="I156" i="43"/>
  <c r="I153" i="43"/>
  <c r="I152" i="43"/>
  <c r="I151" i="43"/>
  <c r="I150" i="43"/>
  <c r="I148" i="43"/>
  <c r="I147" i="43"/>
  <c r="I146" i="43"/>
  <c r="H145" i="43"/>
  <c r="G145" i="43"/>
  <c r="I145" i="43" s="1"/>
  <c r="I144" i="43"/>
  <c r="I143" i="43"/>
  <c r="I142" i="43"/>
  <c r="I141" i="43"/>
  <c r="I140" i="43"/>
  <c r="I139" i="43"/>
  <c r="I138" i="43"/>
  <c r="I137" i="43"/>
  <c r="I136" i="43"/>
  <c r="I135" i="43"/>
  <c r="I134" i="43"/>
  <c r="I133" i="43"/>
  <c r="I132" i="43"/>
  <c r="I131" i="43"/>
  <c r="I130" i="43"/>
  <c r="I129" i="43"/>
  <c r="I128" i="43"/>
  <c r="I127" i="43"/>
  <c r="I126" i="43"/>
  <c r="I125" i="43"/>
  <c r="I124" i="43"/>
  <c r="I123" i="43"/>
  <c r="I122" i="43"/>
  <c r="I121" i="43"/>
  <c r="I120" i="43"/>
  <c r="I119" i="43"/>
  <c r="I117" i="43"/>
  <c r="I116" i="43"/>
  <c r="I115" i="43"/>
  <c r="I114" i="43"/>
  <c r="I113" i="43"/>
  <c r="H112" i="43"/>
  <c r="G112" i="43"/>
  <c r="I112" i="43" s="1"/>
  <c r="I111" i="43"/>
  <c r="I110" i="43"/>
  <c r="I109" i="43"/>
  <c r="I108" i="43"/>
  <c r="I107" i="43"/>
  <c r="I106" i="43"/>
  <c r="I105" i="43"/>
  <c r="I104" i="43"/>
  <c r="I103" i="43"/>
  <c r="I102" i="43"/>
  <c r="I101" i="43"/>
  <c r="I97" i="43"/>
  <c r="I95" i="43"/>
  <c r="I94" i="43"/>
  <c r="I92" i="43"/>
  <c r="H91" i="43"/>
  <c r="G91" i="43"/>
  <c r="I91" i="43" s="1"/>
  <c r="I90" i="43"/>
  <c r="I89" i="43"/>
  <c r="I88" i="43"/>
  <c r="I87" i="43"/>
  <c r="I86" i="43"/>
  <c r="I85" i="43"/>
  <c r="I84" i="43"/>
  <c r="I83" i="43"/>
  <c r="I82" i="43"/>
  <c r="I81" i="43"/>
  <c r="I80" i="43"/>
  <c r="I78" i="43"/>
  <c r="I77" i="43"/>
  <c r="I76" i="43"/>
  <c r="I75" i="43"/>
  <c r="I74" i="43"/>
  <c r="I73" i="43"/>
  <c r="I72" i="43"/>
  <c r="H71" i="43"/>
  <c r="H93" i="43" s="1"/>
  <c r="G71" i="43"/>
  <c r="I71" i="43" s="1"/>
  <c r="I70" i="43"/>
  <c r="I69" i="43"/>
  <c r="I68" i="43"/>
  <c r="I67" i="43"/>
  <c r="I66" i="43"/>
  <c r="I65" i="43"/>
  <c r="I64" i="43"/>
  <c r="I63" i="43"/>
  <c r="I61" i="43"/>
  <c r="I60" i="43"/>
  <c r="I59" i="43"/>
  <c r="I56" i="43"/>
  <c r="I55" i="43"/>
  <c r="I54" i="43"/>
  <c r="I53" i="43"/>
  <c r="I52" i="43"/>
  <c r="H52" i="43"/>
  <c r="G52" i="43"/>
  <c r="I51" i="43"/>
  <c r="I50" i="43"/>
  <c r="I49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H18" i="43"/>
  <c r="G18" i="43"/>
  <c r="I18" i="43" s="1"/>
  <c r="I17" i="43"/>
  <c r="I16" i="43"/>
  <c r="I15" i="43"/>
  <c r="I14" i="43"/>
  <c r="I13" i="43"/>
  <c r="I12" i="43"/>
  <c r="I11" i="43"/>
  <c r="I10" i="43"/>
  <c r="I9" i="43"/>
  <c r="I8" i="43"/>
  <c r="I7" i="43"/>
  <c r="I6" i="43"/>
  <c r="G212" i="47" l="1"/>
  <c r="I212" i="47" s="1"/>
  <c r="F54" i="46"/>
  <c r="G204" i="45"/>
  <c r="I95" i="45"/>
  <c r="H193" i="45"/>
  <c r="I193" i="45" s="1"/>
  <c r="I93" i="45"/>
  <c r="I202" i="45"/>
  <c r="I19" i="45"/>
  <c r="I191" i="45"/>
  <c r="I148" i="45"/>
  <c r="F54" i="44"/>
  <c r="H191" i="43"/>
  <c r="H202" i="43" s="1"/>
  <c r="G93" i="43"/>
  <c r="I93" i="43" s="1"/>
  <c r="I200" i="43"/>
  <c r="I189" i="43"/>
  <c r="H204" i="45" l="1"/>
  <c r="I204" i="45"/>
  <c r="G191" i="43"/>
  <c r="I191" i="43" l="1"/>
  <c r="G202" i="43"/>
  <c r="I202" i="43" s="1"/>
  <c r="F51" i="42" l="1"/>
  <c r="F47" i="42"/>
  <c r="F50" i="42" s="1"/>
  <c r="F53" i="42" s="1"/>
  <c r="F39" i="42"/>
  <c r="F37" i="42"/>
  <c r="F40" i="42" s="1"/>
  <c r="F35" i="42"/>
  <c r="F23" i="42"/>
  <c r="I201" i="41"/>
  <c r="H200" i="41"/>
  <c r="G200" i="41"/>
  <c r="I199" i="41"/>
  <c r="I198" i="41"/>
  <c r="I197" i="41"/>
  <c r="I196" i="41"/>
  <c r="I195" i="41"/>
  <c r="I193" i="41"/>
  <c r="I192" i="41"/>
  <c r="I190" i="41"/>
  <c r="H189" i="41"/>
  <c r="G189" i="41"/>
  <c r="I188" i="41"/>
  <c r="I187" i="41"/>
  <c r="I186" i="41"/>
  <c r="I185" i="41"/>
  <c r="I183" i="41"/>
  <c r="I182" i="41"/>
  <c r="I180" i="41"/>
  <c r="I179" i="41"/>
  <c r="H178" i="41"/>
  <c r="G178" i="41"/>
  <c r="I178" i="41" s="1"/>
  <c r="I177" i="41"/>
  <c r="I176" i="41"/>
  <c r="I175" i="41"/>
  <c r="I174" i="41"/>
  <c r="I173" i="41"/>
  <c r="I172" i="41"/>
  <c r="I171" i="41"/>
  <c r="I170" i="41"/>
  <c r="I169" i="41"/>
  <c r="I168" i="41"/>
  <c r="I167" i="41"/>
  <c r="I166" i="41"/>
  <c r="I165" i="41"/>
  <c r="H164" i="41"/>
  <c r="G164" i="41"/>
  <c r="I164" i="41" s="1"/>
  <c r="I163" i="41"/>
  <c r="I162" i="41"/>
  <c r="I161" i="41"/>
  <c r="I160" i="41"/>
  <c r="I159" i="41"/>
  <c r="I158" i="41"/>
  <c r="I157" i="41"/>
  <c r="I156" i="41"/>
  <c r="I154" i="41"/>
  <c r="I153" i="41"/>
  <c r="I152" i="41"/>
  <c r="I151" i="41"/>
  <c r="I150" i="41"/>
  <c r="I149" i="41"/>
  <c r="I148" i="41"/>
  <c r="I147" i="41"/>
  <c r="H146" i="41"/>
  <c r="H181" i="41" s="1"/>
  <c r="G146" i="41"/>
  <c r="G181" i="41" s="1"/>
  <c r="I181" i="41" s="1"/>
  <c r="I145" i="41"/>
  <c r="I144" i="41"/>
  <c r="I143" i="41"/>
  <c r="I142" i="41"/>
  <c r="I141" i="41"/>
  <c r="I140" i="41"/>
  <c r="I139" i="41"/>
  <c r="I138" i="41"/>
  <c r="I137" i="41"/>
  <c r="I136" i="41"/>
  <c r="I135" i="41"/>
  <c r="I134" i="41"/>
  <c r="I133" i="41"/>
  <c r="I132" i="41"/>
  <c r="I131" i="41"/>
  <c r="I130" i="41"/>
  <c r="I129" i="41"/>
  <c r="I128" i="41"/>
  <c r="I127" i="41"/>
  <c r="I126" i="41"/>
  <c r="I125" i="41"/>
  <c r="I124" i="41"/>
  <c r="I123" i="41"/>
  <c r="I122" i="41"/>
  <c r="I121" i="41"/>
  <c r="I120" i="41"/>
  <c r="I119" i="41"/>
  <c r="I118" i="41"/>
  <c r="I117" i="41"/>
  <c r="I116" i="41"/>
  <c r="I115" i="41"/>
  <c r="I114" i="41"/>
  <c r="H113" i="41"/>
  <c r="I113" i="41" s="1"/>
  <c r="G113" i="41"/>
  <c r="I112" i="41"/>
  <c r="I111" i="41"/>
  <c r="I110" i="41"/>
  <c r="I109" i="41"/>
  <c r="I108" i="41"/>
  <c r="I106" i="41"/>
  <c r="I105" i="41"/>
  <c r="I104" i="41"/>
  <c r="I103" i="41"/>
  <c r="I102" i="41"/>
  <c r="I101" i="41"/>
  <c r="I100" i="41"/>
  <c r="I99" i="41"/>
  <c r="I98" i="41"/>
  <c r="I97" i="41"/>
  <c r="I95" i="41"/>
  <c r="I94" i="41"/>
  <c r="I92" i="41"/>
  <c r="H91" i="41"/>
  <c r="I91" i="41" s="1"/>
  <c r="G91" i="41"/>
  <c r="I90" i="41"/>
  <c r="I89" i="41"/>
  <c r="I88" i="41"/>
  <c r="I87" i="41"/>
  <c r="I86" i="41"/>
  <c r="I85" i="41"/>
  <c r="I84" i="41"/>
  <c r="I83" i="41"/>
  <c r="I82" i="41"/>
  <c r="I81" i="41"/>
  <c r="I80" i="41"/>
  <c r="I79" i="41"/>
  <c r="I78" i="41"/>
  <c r="I77" i="41"/>
  <c r="I76" i="41"/>
  <c r="I75" i="41"/>
  <c r="I74" i="41"/>
  <c r="H73" i="41"/>
  <c r="G73" i="41"/>
  <c r="I73" i="41" s="1"/>
  <c r="I72" i="41"/>
  <c r="I71" i="41"/>
  <c r="I70" i="41"/>
  <c r="I69" i="41"/>
  <c r="I68" i="41"/>
  <c r="I67" i="41"/>
  <c r="I66" i="41"/>
  <c r="I65" i="41"/>
  <c r="I62" i="41"/>
  <c r="I60" i="41"/>
  <c r="I59" i="41"/>
  <c r="I58" i="41"/>
  <c r="I56" i="41"/>
  <c r="I55" i="41"/>
  <c r="I54" i="41"/>
  <c r="H53" i="41"/>
  <c r="G53" i="41"/>
  <c r="I53" i="41" s="1"/>
  <c r="I52" i="41"/>
  <c r="I51" i="41"/>
  <c r="I50" i="41"/>
  <c r="I48" i="41"/>
  <c r="I47" i="41"/>
  <c r="I46" i="41"/>
  <c r="I45" i="41"/>
  <c r="I44" i="41"/>
  <c r="I43" i="41"/>
  <c r="I42" i="41"/>
  <c r="I41" i="41"/>
  <c r="I40" i="41"/>
  <c r="I39" i="41"/>
  <c r="I38" i="41"/>
  <c r="I37" i="41"/>
  <c r="I36" i="41"/>
  <c r="I35" i="41"/>
  <c r="I34" i="41"/>
  <c r="I33" i="41"/>
  <c r="I32" i="41"/>
  <c r="I31" i="41"/>
  <c r="I30" i="41"/>
  <c r="I29" i="41"/>
  <c r="I28" i="41"/>
  <c r="I27" i="41"/>
  <c r="I26" i="41"/>
  <c r="I25" i="41"/>
  <c r="I24" i="41"/>
  <c r="I23" i="41"/>
  <c r="I22" i="41"/>
  <c r="I21" i="41"/>
  <c r="I20" i="41"/>
  <c r="I19" i="41"/>
  <c r="H19" i="41"/>
  <c r="G19" i="41"/>
  <c r="I18" i="41"/>
  <c r="I17" i="41"/>
  <c r="I16" i="41"/>
  <c r="I14" i="41"/>
  <c r="I13" i="41"/>
  <c r="I12" i="41"/>
  <c r="I11" i="41"/>
  <c r="I10" i="41"/>
  <c r="I9" i="41"/>
  <c r="I8" i="41"/>
  <c r="I7" i="41"/>
  <c r="I6" i="41"/>
  <c r="F51" i="40"/>
  <c r="F47" i="40"/>
  <c r="F50" i="40" s="1"/>
  <c r="F53" i="40" s="1"/>
  <c r="F39" i="40"/>
  <c r="F40" i="40" s="1"/>
  <c r="F37" i="40"/>
  <c r="F35" i="40"/>
  <c r="F23" i="40"/>
  <c r="I198" i="39"/>
  <c r="H197" i="39"/>
  <c r="G197" i="39"/>
  <c r="I196" i="39"/>
  <c r="I195" i="39"/>
  <c r="I194" i="39"/>
  <c r="I193" i="39"/>
  <c r="I192" i="39"/>
  <c r="I190" i="39"/>
  <c r="I189" i="39"/>
  <c r="I187" i="39"/>
  <c r="H186" i="39"/>
  <c r="H188" i="39" s="1"/>
  <c r="G186" i="39"/>
  <c r="I185" i="39"/>
  <c r="I184" i="39"/>
  <c r="I183" i="39"/>
  <c r="I182" i="39"/>
  <c r="I180" i="39"/>
  <c r="I179" i="39"/>
  <c r="I177" i="39"/>
  <c r="I176" i="39"/>
  <c r="H175" i="39"/>
  <c r="G175" i="39"/>
  <c r="I175" i="39" s="1"/>
  <c r="I174" i="39"/>
  <c r="I173" i="39"/>
  <c r="I172" i="39"/>
  <c r="I171" i="39"/>
  <c r="I170" i="39"/>
  <c r="I169" i="39"/>
  <c r="I168" i="39"/>
  <c r="I167" i="39"/>
  <c r="I166" i="39"/>
  <c r="I165" i="39"/>
  <c r="I164" i="39"/>
  <c r="I163" i="39"/>
  <c r="I162" i="39"/>
  <c r="H161" i="39"/>
  <c r="G161" i="39"/>
  <c r="I161" i="39" s="1"/>
  <c r="I160" i="39"/>
  <c r="I159" i="39"/>
  <c r="I158" i="39"/>
  <c r="I157" i="39"/>
  <c r="I156" i="39"/>
  <c r="I155" i="39"/>
  <c r="I154" i="39"/>
  <c r="I153" i="39"/>
  <c r="I152" i="39"/>
  <c r="I151" i="39"/>
  <c r="I150" i="39"/>
  <c r="I149" i="39"/>
  <c r="I148" i="39"/>
  <c r="I147" i="39"/>
  <c r="I146" i="39"/>
  <c r="I145" i="39"/>
  <c r="I144" i="39"/>
  <c r="H143" i="39"/>
  <c r="H178" i="39" s="1"/>
  <c r="G143" i="39"/>
  <c r="I143" i="39" s="1"/>
  <c r="I142" i="39"/>
  <c r="I141" i="39"/>
  <c r="I140" i="39"/>
  <c r="I138" i="39"/>
  <c r="I137" i="39"/>
  <c r="I136" i="39"/>
  <c r="I135" i="39"/>
  <c r="I134" i="39"/>
  <c r="I133" i="39"/>
  <c r="I132" i="39"/>
  <c r="I131" i="39"/>
  <c r="I130" i="39"/>
  <c r="I129" i="39"/>
  <c r="I128" i="39"/>
  <c r="I127" i="39"/>
  <c r="I126" i="39"/>
  <c r="I125" i="39"/>
  <c r="I124" i="39"/>
  <c r="I123" i="39"/>
  <c r="I122" i="39"/>
  <c r="I121" i="39"/>
  <c r="I120" i="39"/>
  <c r="I119" i="39"/>
  <c r="I118" i="39"/>
  <c r="I117" i="39"/>
  <c r="I116" i="39"/>
  <c r="I115" i="39"/>
  <c r="I114" i="39"/>
  <c r="I113" i="39"/>
  <c r="I112" i="39"/>
  <c r="I111" i="39"/>
  <c r="I110" i="39"/>
  <c r="H110" i="39"/>
  <c r="G110" i="39"/>
  <c r="I109" i="39"/>
  <c r="I108" i="39"/>
  <c r="I107" i="39"/>
  <c r="I106" i="39"/>
  <c r="I105" i="39"/>
  <c r="I104" i="39"/>
  <c r="I103" i="39"/>
  <c r="I102" i="39"/>
  <c r="I101" i="39"/>
  <c r="I100" i="39"/>
  <c r="I99" i="39"/>
  <c r="I98" i="39"/>
  <c r="I97" i="39"/>
  <c r="I96" i="39"/>
  <c r="I95" i="39"/>
  <c r="I93" i="39"/>
  <c r="I92" i="39"/>
  <c r="I90" i="39"/>
  <c r="I89" i="39"/>
  <c r="H89" i="39"/>
  <c r="G89" i="39"/>
  <c r="I88" i="39"/>
  <c r="I86" i="39"/>
  <c r="I85" i="39"/>
  <c r="I84" i="39"/>
  <c r="I83" i="39"/>
  <c r="I82" i="39"/>
  <c r="I81" i="39"/>
  <c r="I80" i="39"/>
  <c r="I79" i="39"/>
  <c r="I78" i="39"/>
  <c r="I77" i="39"/>
  <c r="I76" i="39"/>
  <c r="I75" i="39"/>
  <c r="I74" i="39"/>
  <c r="I73" i="39"/>
  <c r="H72" i="39"/>
  <c r="G72" i="39"/>
  <c r="I72" i="39" s="1"/>
  <c r="I71" i="39"/>
  <c r="I70" i="39"/>
  <c r="I69" i="39"/>
  <c r="I68" i="39"/>
  <c r="I67" i="39"/>
  <c r="I66" i="39"/>
  <c r="I65" i="39"/>
  <c r="I64" i="39"/>
  <c r="I63" i="39"/>
  <c r="I62" i="39"/>
  <c r="I61" i="39"/>
  <c r="I60" i="39"/>
  <c r="I59" i="39"/>
  <c r="I58" i="39"/>
  <c r="I56" i="39"/>
  <c r="I55" i="39"/>
  <c r="I54" i="39"/>
  <c r="H53" i="39"/>
  <c r="H91" i="39" s="1"/>
  <c r="G53" i="39"/>
  <c r="I53" i="39" s="1"/>
  <c r="I52" i="39"/>
  <c r="I51" i="39"/>
  <c r="I50" i="39"/>
  <c r="I48" i="39"/>
  <c r="I47" i="39"/>
  <c r="I46" i="39"/>
  <c r="I45" i="39"/>
  <c r="I44" i="39"/>
  <c r="I43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4" i="39"/>
  <c r="I23" i="39"/>
  <c r="I22" i="39"/>
  <c r="I21" i="39"/>
  <c r="I20" i="39"/>
  <c r="I19" i="39"/>
  <c r="H19" i="39"/>
  <c r="G19" i="39"/>
  <c r="I18" i="39"/>
  <c r="I17" i="39"/>
  <c r="I16" i="39"/>
  <c r="I14" i="39"/>
  <c r="I13" i="39"/>
  <c r="I12" i="39"/>
  <c r="I11" i="39"/>
  <c r="I10" i="39"/>
  <c r="I9" i="39"/>
  <c r="I8" i="39"/>
  <c r="I7" i="39"/>
  <c r="I6" i="39"/>
  <c r="F51" i="38"/>
  <c r="F47" i="38"/>
  <c r="F50" i="38" s="1"/>
  <c r="F53" i="38" s="1"/>
  <c r="F37" i="38"/>
  <c r="F35" i="38"/>
  <c r="F39" i="38" s="1"/>
  <c r="F23" i="38"/>
  <c r="I196" i="37"/>
  <c r="I195" i="37"/>
  <c r="H195" i="37"/>
  <c r="G195" i="37"/>
  <c r="I194" i="37"/>
  <c r="I193" i="37"/>
  <c r="I192" i="37"/>
  <c r="I191" i="37"/>
  <c r="I190" i="37"/>
  <c r="I188" i="37"/>
  <c r="I187" i="37"/>
  <c r="I185" i="37"/>
  <c r="H184" i="37"/>
  <c r="G184" i="37"/>
  <c r="I183" i="37"/>
  <c r="I182" i="37"/>
  <c r="I181" i="37"/>
  <c r="I180" i="37"/>
  <c r="I178" i="37"/>
  <c r="I177" i="37"/>
  <c r="H176" i="37"/>
  <c r="I175" i="37"/>
  <c r="I174" i="37"/>
  <c r="H173" i="37"/>
  <c r="G173" i="37"/>
  <c r="I173" i="37" s="1"/>
  <c r="I172" i="37"/>
  <c r="I171" i="37"/>
  <c r="I170" i="37"/>
  <c r="I169" i="37"/>
  <c r="I167" i="37"/>
  <c r="I166" i="37"/>
  <c r="I165" i="37"/>
  <c r="I164" i="37"/>
  <c r="I163" i="37"/>
  <c r="I162" i="37"/>
  <c r="I161" i="37"/>
  <c r="I160" i="37"/>
  <c r="I159" i="37"/>
  <c r="H159" i="37"/>
  <c r="G159" i="37"/>
  <c r="I158" i="37"/>
  <c r="I157" i="37"/>
  <c r="I156" i="37"/>
  <c r="I155" i="37"/>
  <c r="I154" i="37"/>
  <c r="I153" i="37"/>
  <c r="I152" i="37"/>
  <c r="I150" i="37"/>
  <c r="I149" i="37"/>
  <c r="I148" i="37"/>
  <c r="I147" i="37"/>
  <c r="I145" i="37"/>
  <c r="I144" i="37"/>
  <c r="I143" i="37"/>
  <c r="H142" i="37"/>
  <c r="G142" i="37"/>
  <c r="I142" i="37" s="1"/>
  <c r="I141" i="37"/>
  <c r="I140" i="37"/>
  <c r="I139" i="37"/>
  <c r="I138" i="37"/>
  <c r="I137" i="37"/>
  <c r="I136" i="37"/>
  <c r="I135" i="37"/>
  <c r="I134" i="37"/>
  <c r="I133" i="37"/>
  <c r="I132" i="37"/>
  <c r="I131" i="37"/>
  <c r="I130" i="37"/>
  <c r="I129" i="37"/>
  <c r="I128" i="37"/>
  <c r="I127" i="37"/>
  <c r="I126" i="37"/>
  <c r="I125" i="37"/>
  <c r="I124" i="37"/>
  <c r="I123" i="37"/>
  <c r="I122" i="37"/>
  <c r="I121" i="37"/>
  <c r="I120" i="37"/>
  <c r="I119" i="37"/>
  <c r="I118" i="37"/>
  <c r="I117" i="37"/>
  <c r="I116" i="37"/>
  <c r="I114" i="37"/>
  <c r="I113" i="37"/>
  <c r="I112" i="37"/>
  <c r="I111" i="37"/>
  <c r="I110" i="37"/>
  <c r="H109" i="37"/>
  <c r="G109" i="37"/>
  <c r="I109" i="37" s="1"/>
  <c r="I108" i="37"/>
  <c r="I107" i="37"/>
  <c r="I106" i="37"/>
  <c r="I105" i="37"/>
  <c r="I104" i="37"/>
  <c r="I103" i="37"/>
  <c r="I102" i="37"/>
  <c r="I101" i="37"/>
  <c r="I100" i="37"/>
  <c r="I99" i="37"/>
  <c r="I98" i="37"/>
  <c r="I94" i="37"/>
  <c r="I92" i="37"/>
  <c r="I91" i="37"/>
  <c r="I89" i="37"/>
  <c r="I88" i="37"/>
  <c r="H88" i="37"/>
  <c r="G88" i="37"/>
  <c r="I87" i="37"/>
  <c r="I86" i="37"/>
  <c r="I85" i="37"/>
  <c r="I84" i="37"/>
  <c r="I83" i="37"/>
  <c r="I82" i="37"/>
  <c r="I81" i="37"/>
  <c r="I80" i="37"/>
  <c r="I79" i="37"/>
  <c r="I78" i="37"/>
  <c r="I77" i="37"/>
  <c r="I75" i="37"/>
  <c r="I74" i="37"/>
  <c r="I73" i="37"/>
  <c r="I72" i="37"/>
  <c r="I71" i="37"/>
  <c r="I70" i="37"/>
  <c r="I69" i="37"/>
  <c r="I68" i="37"/>
  <c r="H68" i="37"/>
  <c r="G68" i="37"/>
  <c r="G90" i="37" s="1"/>
  <c r="I90" i="37" s="1"/>
  <c r="I67" i="37"/>
  <c r="I66" i="37"/>
  <c r="I65" i="37"/>
  <c r="I64" i="37"/>
  <c r="I63" i="37"/>
  <c r="I62" i="37"/>
  <c r="I61" i="37"/>
  <c r="I60" i="37"/>
  <c r="I59" i="37"/>
  <c r="I58" i="37"/>
  <c r="I57" i="37"/>
  <c r="I55" i="37"/>
  <c r="I54" i="37"/>
  <c r="I53" i="37"/>
  <c r="I52" i="37"/>
  <c r="H51" i="37"/>
  <c r="H90" i="37" s="1"/>
  <c r="H186" i="37" s="1"/>
  <c r="G51" i="37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I19" i="37"/>
  <c r="H18" i="37"/>
  <c r="G18" i="37"/>
  <c r="I18" i="37" s="1"/>
  <c r="I17" i="37"/>
  <c r="I16" i="37"/>
  <c r="I15" i="37"/>
  <c r="I14" i="37"/>
  <c r="I13" i="37"/>
  <c r="I12" i="37"/>
  <c r="I11" i="37"/>
  <c r="I10" i="37"/>
  <c r="I9" i="37"/>
  <c r="I8" i="37"/>
  <c r="I7" i="37"/>
  <c r="I6" i="37"/>
  <c r="F54" i="42" l="1"/>
  <c r="G93" i="41"/>
  <c r="I200" i="41"/>
  <c r="H93" i="41"/>
  <c r="H191" i="41" s="1"/>
  <c r="H202" i="41" s="1"/>
  <c r="I146" i="41"/>
  <c r="I189" i="41"/>
  <c r="F54" i="40"/>
  <c r="H199" i="39"/>
  <c r="G91" i="39"/>
  <c r="I91" i="39" s="1"/>
  <c r="I197" i="39"/>
  <c r="G178" i="39"/>
  <c r="I178" i="39" s="1"/>
  <c r="I186" i="39"/>
  <c r="F40" i="38"/>
  <c r="F54" i="38"/>
  <c r="H197" i="37"/>
  <c r="I51" i="37"/>
  <c r="G176" i="37"/>
  <c r="I176" i="37" s="1"/>
  <c r="I184" i="37"/>
  <c r="I93" i="41" l="1"/>
  <c r="G191" i="41"/>
  <c r="G188" i="39"/>
  <c r="G186" i="37"/>
  <c r="I191" i="41" l="1"/>
  <c r="G202" i="41"/>
  <c r="I202" i="41" s="1"/>
  <c r="I188" i="39"/>
  <c r="G199" i="39"/>
  <c r="I199" i="39" s="1"/>
  <c r="I186" i="37"/>
  <c r="G197" i="37"/>
  <c r="I197" i="37" s="1"/>
  <c r="F51" i="36" l="1"/>
  <c r="F47" i="36"/>
  <c r="F50" i="36" s="1"/>
  <c r="F53" i="36" s="1"/>
  <c r="F40" i="36"/>
  <c r="F39" i="36"/>
  <c r="F37" i="36"/>
  <c r="F35" i="36"/>
  <c r="F23" i="36"/>
  <c r="I193" i="35"/>
  <c r="H192" i="35"/>
  <c r="G192" i="35"/>
  <c r="I191" i="35"/>
  <c r="I190" i="35"/>
  <c r="I189" i="35"/>
  <c r="I188" i="35"/>
  <c r="I187" i="35"/>
  <c r="I185" i="35"/>
  <c r="I184" i="35"/>
  <c r="I182" i="35"/>
  <c r="H181" i="35"/>
  <c r="G181" i="35"/>
  <c r="I180" i="35"/>
  <c r="I179" i="35"/>
  <c r="I178" i="35"/>
  <c r="I177" i="35"/>
  <c r="I175" i="35"/>
  <c r="I174" i="35"/>
  <c r="I172" i="35"/>
  <c r="I171" i="35"/>
  <c r="H170" i="35"/>
  <c r="G170" i="35"/>
  <c r="I170" i="35" s="1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H156" i="35"/>
  <c r="G156" i="35"/>
  <c r="I156" i="35" s="1"/>
  <c r="I155" i="35"/>
  <c r="I154" i="35"/>
  <c r="I153" i="35"/>
  <c r="I152" i="35"/>
  <c r="I151" i="35"/>
  <c r="I150" i="35"/>
  <c r="I149" i="35"/>
  <c r="I148" i="35"/>
  <c r="I147" i="35"/>
  <c r="I146" i="35"/>
  <c r="I145" i="35"/>
  <c r="I144" i="35"/>
  <c r="I143" i="35"/>
  <c r="I142" i="35"/>
  <c r="I141" i="35"/>
  <c r="I140" i="35"/>
  <c r="H139" i="35"/>
  <c r="H173" i="35" s="1"/>
  <c r="G139" i="35"/>
  <c r="G173" i="35" s="1"/>
  <c r="I173" i="35" s="1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H106" i="35"/>
  <c r="I106" i="35" s="1"/>
  <c r="G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89" i="35"/>
  <c r="I88" i="35"/>
  <c r="I86" i="35"/>
  <c r="H85" i="35"/>
  <c r="H87" i="35" s="1"/>
  <c r="G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H68" i="35"/>
  <c r="G68" i="35"/>
  <c r="I68" i="35" s="1"/>
  <c r="I67" i="35"/>
  <c r="I66" i="35"/>
  <c r="I65" i="35"/>
  <c r="I64" i="35"/>
  <c r="I63" i="35"/>
  <c r="I62" i="35"/>
  <c r="I61" i="35"/>
  <c r="I59" i="35"/>
  <c r="I58" i="35"/>
  <c r="I57" i="35"/>
  <c r="I56" i="35"/>
  <c r="I55" i="35"/>
  <c r="I54" i="35"/>
  <c r="I53" i="35"/>
  <c r="H52" i="35"/>
  <c r="G52" i="35"/>
  <c r="I52" i="35" s="1"/>
  <c r="I51" i="35"/>
  <c r="I50" i="35"/>
  <c r="I49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H18" i="35"/>
  <c r="G18" i="35"/>
  <c r="I17" i="35"/>
  <c r="I16" i="35"/>
  <c r="I15" i="35"/>
  <c r="I14" i="35"/>
  <c r="I13" i="35"/>
  <c r="I12" i="35"/>
  <c r="I11" i="35"/>
  <c r="I10" i="35"/>
  <c r="I9" i="35"/>
  <c r="I8" i="35"/>
  <c r="I7" i="35"/>
  <c r="I6" i="35"/>
  <c r="F51" i="34"/>
  <c r="F47" i="34"/>
  <c r="F50" i="34" s="1"/>
  <c r="F53" i="34" s="1"/>
  <c r="F39" i="34"/>
  <c r="F37" i="34"/>
  <c r="F40" i="34" s="1"/>
  <c r="F35" i="34"/>
  <c r="F23" i="34"/>
  <c r="I192" i="33"/>
  <c r="H191" i="33"/>
  <c r="G191" i="33"/>
  <c r="I191" i="33" s="1"/>
  <c r="I190" i="33"/>
  <c r="I189" i="33"/>
  <c r="I188" i="33"/>
  <c r="I187" i="33"/>
  <c r="I186" i="33"/>
  <c r="I184" i="33"/>
  <c r="I183" i="33"/>
  <c r="I181" i="33"/>
  <c r="H180" i="33"/>
  <c r="G180" i="33"/>
  <c r="I179" i="33"/>
  <c r="I178" i="33"/>
  <c r="I177" i="33"/>
  <c r="I176" i="33"/>
  <c r="I174" i="33"/>
  <c r="I173" i="33"/>
  <c r="G172" i="33"/>
  <c r="I171" i="33"/>
  <c r="I170" i="33"/>
  <c r="H169" i="33"/>
  <c r="G169" i="33"/>
  <c r="I169" i="33" s="1"/>
  <c r="I168" i="33"/>
  <c r="I167" i="33"/>
  <c r="I166" i="33"/>
  <c r="I165" i="33"/>
  <c r="I163" i="33"/>
  <c r="I161" i="33"/>
  <c r="I160" i="33"/>
  <c r="I159" i="33"/>
  <c r="I158" i="33"/>
  <c r="I157" i="33"/>
  <c r="I156" i="33"/>
  <c r="H155" i="33"/>
  <c r="H172" i="33" s="1"/>
  <c r="G155" i="33"/>
  <c r="I154" i="33"/>
  <c r="I153" i="33"/>
  <c r="I152" i="33"/>
  <c r="I151" i="33"/>
  <c r="I150" i="33"/>
  <c r="I149" i="33"/>
  <c r="I148" i="33"/>
  <c r="I145" i="33"/>
  <c r="I144" i="33"/>
  <c r="I143" i="33"/>
  <c r="I142" i="33"/>
  <c r="I141" i="33"/>
  <c r="I140" i="33"/>
  <c r="I139" i="33"/>
  <c r="I138" i="33"/>
  <c r="H138" i="33"/>
  <c r="G138" i="33"/>
  <c r="I137" i="33"/>
  <c r="I136" i="33"/>
  <c r="I135" i="33"/>
  <c r="I134" i="33"/>
  <c r="I133" i="33"/>
  <c r="I132" i="33"/>
  <c r="I131" i="33"/>
  <c r="I130" i="33"/>
  <c r="I129" i="33"/>
  <c r="I128" i="33"/>
  <c r="I127" i="33"/>
  <c r="I126" i="33"/>
  <c r="I125" i="33"/>
  <c r="I124" i="33"/>
  <c r="I123" i="33"/>
  <c r="I122" i="33"/>
  <c r="I121" i="33"/>
  <c r="I120" i="33"/>
  <c r="I119" i="33"/>
  <c r="I118" i="33"/>
  <c r="I117" i="33"/>
  <c r="I116" i="33"/>
  <c r="I115" i="33"/>
  <c r="I114" i="33"/>
  <c r="I113" i="33"/>
  <c r="I112" i="33"/>
  <c r="I111" i="33"/>
  <c r="I110" i="33"/>
  <c r="I109" i="33"/>
  <c r="I108" i="33"/>
  <c r="I107" i="33"/>
  <c r="H106" i="33"/>
  <c r="G106" i="33"/>
  <c r="I106" i="33" s="1"/>
  <c r="I105" i="33"/>
  <c r="I104" i="33"/>
  <c r="I103" i="33"/>
  <c r="I102" i="33"/>
  <c r="I101" i="33"/>
  <c r="I100" i="33"/>
  <c r="I99" i="33"/>
  <c r="I98" i="33"/>
  <c r="I97" i="33"/>
  <c r="I96" i="33"/>
  <c r="I95" i="33"/>
  <c r="I91" i="33"/>
  <c r="I89" i="33"/>
  <c r="I88" i="33"/>
  <c r="I86" i="33"/>
  <c r="H85" i="33"/>
  <c r="H87" i="33" s="1"/>
  <c r="G85" i="33"/>
  <c r="I84" i="33"/>
  <c r="I82" i="33"/>
  <c r="I80" i="33"/>
  <c r="I79" i="33"/>
  <c r="I77" i="33"/>
  <c r="I75" i="33"/>
  <c r="I74" i="33"/>
  <c r="I73" i="33"/>
  <c r="I72" i="33"/>
  <c r="I71" i="33"/>
  <c r="I70" i="33"/>
  <c r="H69" i="33"/>
  <c r="G69" i="33"/>
  <c r="I69" i="33" s="1"/>
  <c r="I68" i="33"/>
  <c r="I67" i="33"/>
  <c r="I66" i="33"/>
  <c r="I65" i="33"/>
  <c r="I64" i="33"/>
  <c r="I63" i="33"/>
  <c r="I62" i="33"/>
  <c r="I61" i="33"/>
  <c r="I60" i="33"/>
  <c r="I59" i="33"/>
  <c r="I58" i="33"/>
  <c r="I57" i="33"/>
  <c r="I56" i="33"/>
  <c r="I55" i="33"/>
  <c r="I54" i="33"/>
  <c r="I53" i="33"/>
  <c r="I52" i="33"/>
  <c r="H51" i="33"/>
  <c r="G51" i="33"/>
  <c r="I51" i="33" s="1"/>
  <c r="I50" i="33"/>
  <c r="I49" i="33"/>
  <c r="I48" i="33"/>
  <c r="I47" i="33"/>
  <c r="I46" i="33"/>
  <c r="I45" i="33"/>
  <c r="I44" i="33"/>
  <c r="I43" i="33"/>
  <c r="I42" i="33"/>
  <c r="I41" i="33"/>
  <c r="I40" i="33"/>
  <c r="I39" i="33"/>
  <c r="I38" i="33"/>
  <c r="I37" i="33"/>
  <c r="I36" i="33"/>
  <c r="I35" i="33"/>
  <c r="I34" i="33"/>
  <c r="I33" i="33"/>
  <c r="I32" i="33"/>
  <c r="I31" i="33"/>
  <c r="I30" i="33"/>
  <c r="I29" i="33"/>
  <c r="I28" i="33"/>
  <c r="I27" i="33"/>
  <c r="I26" i="33"/>
  <c r="I25" i="33"/>
  <c r="I23" i="33"/>
  <c r="I22" i="33"/>
  <c r="I21" i="33"/>
  <c r="I20" i="33"/>
  <c r="I19" i="33"/>
  <c r="H18" i="33"/>
  <c r="G18" i="33"/>
  <c r="I18" i="33" s="1"/>
  <c r="I17" i="33"/>
  <c r="I16" i="33"/>
  <c r="I15" i="33"/>
  <c r="I14" i="33"/>
  <c r="I13" i="33"/>
  <c r="I12" i="33"/>
  <c r="I11" i="33"/>
  <c r="I10" i="33"/>
  <c r="I9" i="33"/>
  <c r="I8" i="33"/>
  <c r="I7" i="33"/>
  <c r="I6" i="33"/>
  <c r="F51" i="32"/>
  <c r="F47" i="32"/>
  <c r="F50" i="32" s="1"/>
  <c r="F53" i="32" s="1"/>
  <c r="F37" i="32"/>
  <c r="F35" i="32"/>
  <c r="F39" i="32" s="1"/>
  <c r="F23" i="32"/>
  <c r="I192" i="31"/>
  <c r="H191" i="31"/>
  <c r="G191" i="31"/>
  <c r="I190" i="31"/>
  <c r="I189" i="31"/>
  <c r="I188" i="31"/>
  <c r="I187" i="31"/>
  <c r="I186" i="31"/>
  <c r="I184" i="31"/>
  <c r="I183" i="31"/>
  <c r="I181" i="31"/>
  <c r="H180" i="31"/>
  <c r="G180" i="31"/>
  <c r="I180" i="31" s="1"/>
  <c r="I179" i="31"/>
  <c r="I178" i="31"/>
  <c r="I177" i="31"/>
  <c r="I176" i="31"/>
  <c r="I174" i="31"/>
  <c r="I173" i="31"/>
  <c r="G172" i="31"/>
  <c r="I171" i="31"/>
  <c r="I170" i="31"/>
  <c r="I169" i="31"/>
  <c r="H169" i="31"/>
  <c r="G169" i="31"/>
  <c r="I168" i="31"/>
  <c r="I167" i="31"/>
  <c r="I166" i="31"/>
  <c r="I165" i="31"/>
  <c r="I163" i="31"/>
  <c r="I161" i="31"/>
  <c r="I160" i="31"/>
  <c r="I159" i="31"/>
  <c r="I158" i="31"/>
  <c r="I157" i="31"/>
  <c r="I156" i="31"/>
  <c r="H155" i="31"/>
  <c r="G155" i="31"/>
  <c r="I155" i="31" s="1"/>
  <c r="I154" i="31"/>
  <c r="I153" i="31"/>
  <c r="I152" i="31"/>
  <c r="I151" i="31"/>
  <c r="I150" i="31"/>
  <c r="I149" i="31"/>
  <c r="I148" i="31"/>
  <c r="I146" i="31"/>
  <c r="I145" i="31"/>
  <c r="I144" i="31"/>
  <c r="I143" i="31"/>
  <c r="I141" i="31"/>
  <c r="I140" i="31"/>
  <c r="I139" i="31"/>
  <c r="H138" i="31"/>
  <c r="H172" i="31" s="1"/>
  <c r="G138" i="31"/>
  <c r="I137" i="31"/>
  <c r="I136" i="31"/>
  <c r="I135" i="31"/>
  <c r="I134" i="31"/>
  <c r="I133" i="31"/>
  <c r="I132" i="31"/>
  <c r="I131" i="31"/>
  <c r="I130" i="31"/>
  <c r="I129" i="31"/>
  <c r="I128" i="31"/>
  <c r="I127" i="31"/>
  <c r="I126" i="31"/>
  <c r="I125" i="31"/>
  <c r="I124" i="31"/>
  <c r="I123" i="31"/>
  <c r="I122" i="31"/>
  <c r="I121" i="31"/>
  <c r="I120" i="31"/>
  <c r="I119" i="31"/>
  <c r="I118" i="31"/>
  <c r="I117" i="31"/>
  <c r="I116" i="31"/>
  <c r="I115" i="31"/>
  <c r="I114" i="31"/>
  <c r="I113" i="31"/>
  <c r="I112" i="31"/>
  <c r="I110" i="31"/>
  <c r="I109" i="31"/>
  <c r="I108" i="31"/>
  <c r="I107" i="31"/>
  <c r="I106" i="31"/>
  <c r="H105" i="31"/>
  <c r="G105" i="31"/>
  <c r="I105" i="31" s="1"/>
  <c r="I104" i="31"/>
  <c r="I103" i="31"/>
  <c r="I102" i="31"/>
  <c r="I101" i="31"/>
  <c r="I100" i="31"/>
  <c r="I99" i="31"/>
  <c r="I98" i="31"/>
  <c r="I97" i="31"/>
  <c r="I96" i="31"/>
  <c r="I95" i="31"/>
  <c r="I94" i="31"/>
  <c r="I90" i="31"/>
  <c r="I88" i="31"/>
  <c r="I87" i="31"/>
  <c r="I85" i="31"/>
  <c r="H84" i="31"/>
  <c r="H86" i="31" s="1"/>
  <c r="G84" i="31"/>
  <c r="G86" i="31" s="1"/>
  <c r="I86" i="31" s="1"/>
  <c r="I83" i="31"/>
  <c r="I82" i="31"/>
  <c r="I81" i="31"/>
  <c r="I80" i="31"/>
  <c r="I79" i="31"/>
  <c r="I78" i="31"/>
  <c r="I77" i="31"/>
  <c r="I76" i="31"/>
  <c r="I75" i="31"/>
  <c r="I74" i="31"/>
  <c r="I73" i="31"/>
  <c r="I72" i="31"/>
  <c r="I71" i="31"/>
  <c r="I70" i="31"/>
  <c r="I69" i="31"/>
  <c r="I68" i="31"/>
  <c r="H67" i="31"/>
  <c r="G67" i="31"/>
  <c r="I67" i="31" s="1"/>
  <c r="I66" i="31"/>
  <c r="I65" i="31"/>
  <c r="I64" i="31"/>
  <c r="I63" i="31"/>
  <c r="I62" i="31"/>
  <c r="I61" i="31"/>
  <c r="I60" i="31"/>
  <c r="I59" i="31"/>
  <c r="I58" i="31"/>
  <c r="I57" i="31"/>
  <c r="I56" i="31"/>
  <c r="I55" i="31"/>
  <c r="I54" i="31"/>
  <c r="I53" i="31"/>
  <c r="I52" i="31"/>
  <c r="H51" i="31"/>
  <c r="G51" i="31"/>
  <c r="I51" i="31" s="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H18" i="31"/>
  <c r="G18" i="31"/>
  <c r="I18" i="31" s="1"/>
  <c r="I17" i="31"/>
  <c r="I16" i="31"/>
  <c r="I15" i="31"/>
  <c r="I14" i="31"/>
  <c r="I13" i="31"/>
  <c r="I12" i="31"/>
  <c r="I11" i="31"/>
  <c r="I10" i="31"/>
  <c r="I9" i="31"/>
  <c r="I8" i="31"/>
  <c r="I7" i="31"/>
  <c r="I6" i="31"/>
  <c r="F54" i="36" l="1"/>
  <c r="H183" i="35"/>
  <c r="H194" i="35"/>
  <c r="I85" i="35"/>
  <c r="I139" i="35"/>
  <c r="G87" i="35"/>
  <c r="I87" i="35" s="1"/>
  <c r="I181" i="35"/>
  <c r="I192" i="35"/>
  <c r="F54" i="34"/>
  <c r="H182" i="33"/>
  <c r="H193" i="33" s="1"/>
  <c r="I172" i="33"/>
  <c r="I85" i="33"/>
  <c r="G87" i="33"/>
  <c r="I87" i="33" s="1"/>
  <c r="I180" i="33"/>
  <c r="I155" i="33"/>
  <c r="F40" i="32"/>
  <c r="F54" i="32"/>
  <c r="H182" i="31"/>
  <c r="I172" i="31"/>
  <c r="H193" i="31"/>
  <c r="G182" i="31"/>
  <c r="I182" i="31" s="1"/>
  <c r="I138" i="31"/>
  <c r="I84" i="31"/>
  <c r="I191" i="31"/>
  <c r="G183" i="35" l="1"/>
  <c r="G182" i="33"/>
  <c r="G193" i="31"/>
  <c r="I193" i="31" s="1"/>
  <c r="I183" i="35" l="1"/>
  <c r="G194" i="35"/>
  <c r="I194" i="35" s="1"/>
  <c r="I182" i="33"/>
  <c r="G193" i="33"/>
  <c r="I193" i="33" s="1"/>
  <c r="F54" i="30" l="1"/>
  <c r="F40" i="30"/>
  <c r="I83" i="29" l="1"/>
  <c r="I82" i="29"/>
  <c r="I81" i="29"/>
  <c r="F51" i="30"/>
  <c r="F47" i="30"/>
  <c r="F50" i="30" s="1"/>
  <c r="F53" i="30" s="1"/>
  <c r="F37" i="30"/>
  <c r="F35" i="30"/>
  <c r="F39" i="30" s="1"/>
  <c r="F23" i="30"/>
  <c r="I128" i="29"/>
  <c r="H127" i="29"/>
  <c r="G127" i="29"/>
  <c r="I126" i="29"/>
  <c r="I125" i="29"/>
  <c r="I124" i="29"/>
  <c r="I123" i="29"/>
  <c r="I122" i="29"/>
  <c r="I120" i="29"/>
  <c r="I119" i="29"/>
  <c r="I117" i="29"/>
  <c r="H116" i="29"/>
  <c r="G116" i="29"/>
  <c r="I115" i="29"/>
  <c r="I114" i="29"/>
  <c r="I113" i="29"/>
  <c r="I112" i="29"/>
  <c r="I110" i="29"/>
  <c r="I109" i="29"/>
  <c r="I107" i="29"/>
  <c r="I106" i="29"/>
  <c r="I105" i="29"/>
  <c r="H104" i="29"/>
  <c r="G104" i="29"/>
  <c r="I103" i="29"/>
  <c r="I102" i="29"/>
  <c r="I101" i="29"/>
  <c r="I100" i="29"/>
  <c r="I98" i="29"/>
  <c r="I97" i="29"/>
  <c r="I95" i="29"/>
  <c r="H94" i="29"/>
  <c r="G94" i="29"/>
  <c r="I93" i="29"/>
  <c r="I91" i="29"/>
  <c r="I89" i="29"/>
  <c r="I88" i="29"/>
  <c r="I86" i="29"/>
  <c r="I84" i="29"/>
  <c r="I80" i="29"/>
  <c r="I79" i="29"/>
  <c r="I78" i="29"/>
  <c r="I77" i="29"/>
  <c r="H76" i="29"/>
  <c r="G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7" i="29"/>
  <c r="I56" i="29"/>
  <c r="I55" i="29"/>
  <c r="I54" i="29"/>
  <c r="H53" i="29"/>
  <c r="G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H19" i="29"/>
  <c r="G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F40" i="28"/>
  <c r="I19" i="29" l="1"/>
  <c r="I104" i="29"/>
  <c r="I116" i="29"/>
  <c r="I94" i="29"/>
  <c r="I53" i="29"/>
  <c r="G96" i="29"/>
  <c r="G118" i="29" s="1"/>
  <c r="I127" i="29"/>
  <c r="I76" i="29"/>
  <c r="H96" i="29"/>
  <c r="I79" i="27"/>
  <c r="F51" i="28"/>
  <c r="F47" i="28"/>
  <c r="F50" i="28" s="1"/>
  <c r="F53" i="28" s="1"/>
  <c r="F54" i="28" s="1"/>
  <c r="F37" i="28"/>
  <c r="F35" i="28"/>
  <c r="F39" i="28" s="1"/>
  <c r="F23" i="28"/>
  <c r="I124" i="27"/>
  <c r="H123" i="27"/>
  <c r="G123" i="27"/>
  <c r="I122" i="27"/>
  <c r="I121" i="27"/>
  <c r="I120" i="27"/>
  <c r="I119" i="27"/>
  <c r="I118" i="27"/>
  <c r="I116" i="27"/>
  <c r="I115" i="27"/>
  <c r="I113" i="27"/>
  <c r="H112" i="27"/>
  <c r="G112" i="27"/>
  <c r="I112" i="27" s="1"/>
  <c r="I111" i="27"/>
  <c r="I110" i="27"/>
  <c r="I109" i="27"/>
  <c r="I108" i="27"/>
  <c r="I106" i="27"/>
  <c r="I105" i="27"/>
  <c r="I103" i="27"/>
  <c r="I102" i="27"/>
  <c r="I101" i="27"/>
  <c r="H100" i="27"/>
  <c r="G100" i="27"/>
  <c r="I99" i="27"/>
  <c r="I98" i="27"/>
  <c r="I97" i="27"/>
  <c r="I96" i="27"/>
  <c r="I94" i="27"/>
  <c r="I93" i="27"/>
  <c r="I91" i="27"/>
  <c r="H90" i="27"/>
  <c r="G90" i="27"/>
  <c r="I89" i="27"/>
  <c r="I87" i="27"/>
  <c r="I85" i="27"/>
  <c r="I84" i="27"/>
  <c r="I82" i="27"/>
  <c r="I80" i="27"/>
  <c r="I78" i="27"/>
  <c r="I77" i="27"/>
  <c r="I76" i="27"/>
  <c r="H75" i="27"/>
  <c r="G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H53" i="27"/>
  <c r="G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H19" i="27"/>
  <c r="G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G108" i="29" l="1"/>
  <c r="H118" i="29"/>
  <c r="H129" i="29" s="1"/>
  <c r="H108" i="29"/>
  <c r="I96" i="29"/>
  <c r="G129" i="29"/>
  <c r="I75" i="27"/>
  <c r="I53" i="27"/>
  <c r="I19" i="27"/>
  <c r="H92" i="27"/>
  <c r="H114" i="27" s="1"/>
  <c r="H125" i="27" s="1"/>
  <c r="I100" i="27"/>
  <c r="H104" i="27"/>
  <c r="I90" i="27"/>
  <c r="G92" i="27"/>
  <c r="I123" i="27"/>
  <c r="F40" i="26"/>
  <c r="I129" i="29" l="1"/>
  <c r="I118" i="29"/>
  <c r="I108" i="29"/>
  <c r="G114" i="27"/>
  <c r="I92" i="27"/>
  <c r="G104" i="27"/>
  <c r="I104" i="27" s="1"/>
  <c r="G114" i="25"/>
  <c r="I114" i="27" l="1"/>
  <c r="G125" i="27"/>
  <c r="I125" i="27" s="1"/>
  <c r="I65" i="25"/>
  <c r="I64" i="25"/>
  <c r="I12" i="25"/>
  <c r="F35" i="26" l="1"/>
  <c r="G100" i="25"/>
  <c r="H100" i="25"/>
  <c r="I100" i="25" s="1"/>
  <c r="I101" i="25"/>
  <c r="G112" i="25" l="1"/>
  <c r="G90" i="25"/>
  <c r="G75" i="25"/>
  <c r="G53" i="25"/>
  <c r="G19" i="25"/>
  <c r="F23" i="26"/>
  <c r="G92" i="25" l="1"/>
  <c r="G104" i="25" s="1"/>
  <c r="F39" i="26" l="1"/>
  <c r="I99" i="25" l="1"/>
  <c r="I98" i="25"/>
  <c r="I97" i="25"/>
  <c r="I73" i="25" l="1"/>
  <c r="I67" i="25"/>
  <c r="I62" i="25"/>
  <c r="I59" i="25"/>
  <c r="I56" i="25"/>
  <c r="I49" i="25"/>
  <c r="I28" i="25"/>
  <c r="I25" i="25"/>
  <c r="I15" i="25"/>
  <c r="F51" i="26" l="1"/>
  <c r="F47" i="26"/>
  <c r="F50" i="26" s="1"/>
  <c r="F53" i="26" s="1"/>
  <c r="F37" i="26"/>
  <c r="I124" i="25"/>
  <c r="H123" i="25"/>
  <c r="G123" i="25"/>
  <c r="I122" i="25"/>
  <c r="I121" i="25"/>
  <c r="I120" i="25"/>
  <c r="I119" i="25"/>
  <c r="I118" i="25"/>
  <c r="I116" i="25"/>
  <c r="I115" i="25"/>
  <c r="I113" i="25"/>
  <c r="H112" i="25"/>
  <c r="I111" i="25"/>
  <c r="I110" i="25"/>
  <c r="I109" i="25"/>
  <c r="I108" i="25"/>
  <c r="I106" i="25"/>
  <c r="I105" i="25"/>
  <c r="I103" i="25"/>
  <c r="I102" i="25"/>
  <c r="I96" i="25"/>
  <c r="I94" i="25"/>
  <c r="I93" i="25"/>
  <c r="I91" i="25"/>
  <c r="H90" i="25"/>
  <c r="I89" i="25"/>
  <c r="I87" i="25"/>
  <c r="I85" i="25"/>
  <c r="I84" i="25"/>
  <c r="I82" i="25"/>
  <c r="I80" i="25"/>
  <c r="I78" i="25"/>
  <c r="I77" i="25"/>
  <c r="I76" i="25"/>
  <c r="H75" i="25"/>
  <c r="I74" i="25"/>
  <c r="I72" i="25"/>
  <c r="I71" i="25"/>
  <c r="I70" i="25"/>
  <c r="I69" i="25"/>
  <c r="I68" i="25"/>
  <c r="I66" i="25"/>
  <c r="I63" i="25"/>
  <c r="I61" i="25"/>
  <c r="I60" i="25"/>
  <c r="I58" i="25"/>
  <c r="I57" i="25"/>
  <c r="I55" i="25"/>
  <c r="I54" i="25"/>
  <c r="H53" i="25"/>
  <c r="I52" i="25"/>
  <c r="I51" i="25"/>
  <c r="I50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7" i="25"/>
  <c r="I26" i="25"/>
  <c r="I24" i="25"/>
  <c r="I23" i="25"/>
  <c r="I22" i="25"/>
  <c r="I21" i="25"/>
  <c r="I20" i="25"/>
  <c r="H19" i="25"/>
  <c r="I18" i="25"/>
  <c r="I17" i="25"/>
  <c r="I16" i="25"/>
  <c r="I14" i="25"/>
  <c r="I13" i="25"/>
  <c r="I11" i="25"/>
  <c r="I10" i="25"/>
  <c r="I9" i="25"/>
  <c r="I8" i="25"/>
  <c r="I7" i="25"/>
  <c r="I6" i="25"/>
  <c r="F54" i="26" l="1"/>
  <c r="I19" i="25"/>
  <c r="I75" i="25"/>
  <c r="I53" i="25"/>
  <c r="G125" i="25"/>
  <c r="H92" i="25"/>
  <c r="I112" i="25"/>
  <c r="I123" i="25"/>
  <c r="I90" i="25"/>
  <c r="H104" i="25" l="1"/>
  <c r="H114" i="25"/>
  <c r="I104" i="25"/>
  <c r="I92" i="25"/>
  <c r="H125" i="25"/>
  <c r="I125" i="25" l="1"/>
  <c r="I114" i="25"/>
</calcChain>
</file>

<file path=xl/sharedStrings.xml><?xml version="1.0" encoding="utf-8"?>
<sst xmlns="http://schemas.openxmlformats.org/spreadsheetml/2006/main" count="2931" uniqueCount="218">
  <si>
    <t>SUPERINTENDENCIA DE ELECTRICIDAD</t>
  </si>
  <si>
    <t>CODIGO:</t>
  </si>
  <si>
    <t>PROG.</t>
  </si>
  <si>
    <t>PROY.</t>
  </si>
  <si>
    <t>ACTIVIDAD</t>
  </si>
  <si>
    <t>FONDO</t>
  </si>
  <si>
    <t>SUB-CTA.</t>
  </si>
  <si>
    <t>DEVENGADO</t>
  </si>
  <si>
    <t>PAGADO</t>
  </si>
  <si>
    <t>SERVICIOS PERSONALES</t>
  </si>
  <si>
    <t>REMUNERACIONES AL PERSONAL FIJO</t>
  </si>
  <si>
    <t>REMUNERACIONES AL PERSONAL CON CARACTER TRANSITORIO</t>
  </si>
  <si>
    <t>REGALIA PASCUAL</t>
  </si>
  <si>
    <t>PRESTACIONES LABORALES</t>
  </si>
  <si>
    <t>VACACIONES</t>
  </si>
  <si>
    <t>COMPENSACION</t>
  </si>
  <si>
    <t>GASTOS DE REPRESENTACION</t>
  </si>
  <si>
    <t>BONIFICACIONES</t>
  </si>
  <si>
    <t>CONTRIBUCIONES AL SEGURO DE SALUD</t>
  </si>
  <si>
    <t>CONTRIBUCIONES AL SEGURO DE PENSIONES</t>
  </si>
  <si>
    <t>CONTRIBUCIONES AL SEGURO DE RIESGO LABORAL</t>
  </si>
  <si>
    <t>TOTAL SERVICIOS PERSONALES</t>
  </si>
  <si>
    <t>SERVICIOS NO PERSONALES</t>
  </si>
  <si>
    <t>SERVICIOS TELEFONICOS DE LARGA DISTANCIA</t>
  </si>
  <si>
    <t>TELEFONO LOCAL</t>
  </si>
  <si>
    <t>TELEFAX Y CORREOS</t>
  </si>
  <si>
    <t>ELECTRICIDAD</t>
  </si>
  <si>
    <t>AGUA</t>
  </si>
  <si>
    <t>PUBLICIDAD Y PROPAGANDA</t>
  </si>
  <si>
    <t>IMPRESIÓN Y ENCUADERNACION</t>
  </si>
  <si>
    <t>VIATICOS DENTRO DEL PAIS</t>
  </si>
  <si>
    <t>VIATICOS FUERA DEL PAIS</t>
  </si>
  <si>
    <t>PASAJES</t>
  </si>
  <si>
    <t>FLETE</t>
  </si>
  <si>
    <t>ALMACENAJE</t>
  </si>
  <si>
    <t>PEAJE</t>
  </si>
  <si>
    <t>ALQUILERES Y RENTAS DE EDIFICIOS Y LOCALES</t>
  </si>
  <si>
    <t>ALQUILERES DE MAQUINARIAS Y EQUIPOS</t>
  </si>
  <si>
    <t>ALQUILERES DE EQUIPOS DE TRANSPORTE, TRACCION Y ELEVACION</t>
  </si>
  <si>
    <t>OTROS ALQUILERES</t>
  </si>
  <si>
    <t>SEGUROS BIENES INMUEBLES E INFRAESTRUCTURA</t>
  </si>
  <si>
    <t>SEGURO/BIENES MUEBLES</t>
  </si>
  <si>
    <t>SEGUROS DE PERSONAS</t>
  </si>
  <si>
    <t>OBRAS MENORES</t>
  </si>
  <si>
    <t>REPARACIONES DE MAQUINARIAS Y EQUIPOS</t>
  </si>
  <si>
    <t>GASTOS JUDICIALES</t>
  </si>
  <si>
    <t>COMISIONES Y GASTOS BANCARIOS</t>
  </si>
  <si>
    <t>SERVICIOS FUNERARIOS Y GASTOS CONEXOS</t>
  </si>
  <si>
    <t>ORGANIZACION DE EVENTOS Y FESTIVIDADES</t>
  </si>
  <si>
    <t>SERVICIOS TECNICOS Y PROFESIONALES</t>
  </si>
  <si>
    <t xml:space="preserve">IMPUESTOS, DERECHOS Y TASAS </t>
  </si>
  <si>
    <t>SUB-TOTAL SERVICIOS NO PERSONALES</t>
  </si>
  <si>
    <t>MATERIALES  Y SUMINISTRO</t>
  </si>
  <si>
    <t>ALIMENTOS Y BEBIDAS PARA PERSONAS</t>
  </si>
  <si>
    <t>PRENDAS DE VESTIR</t>
  </si>
  <si>
    <t>PAPEL  DE ESCRITORIO</t>
  </si>
  <si>
    <t>LIBROS, REVISTAS Y PERIODICOS</t>
  </si>
  <si>
    <t xml:space="preserve">PRODUCTOS MEDICINALES </t>
  </si>
  <si>
    <t>LLANTAS Y NEUMATICOS</t>
  </si>
  <si>
    <t>COMBUSTIBLES Y LUBRICANTES</t>
  </si>
  <si>
    <t>MATERIAL PARA LIMPIEZA</t>
  </si>
  <si>
    <t>UTILES DE ESCRITORIO, OFICINA INFORMATICA Y DE ENSEÑANZA</t>
  </si>
  <si>
    <t>UTILES DESTINADOS A ACTIVIDADES DEPORTIVAS Y RECREATIVAS</t>
  </si>
  <si>
    <t>UTILES DE COCINA Y COMEDOR</t>
  </si>
  <si>
    <t>PRODUCTOS ELECTRICOS Y AFINES</t>
  </si>
  <si>
    <t>PRODUCTOS Y UTILES VARIOS n.i.p.</t>
  </si>
  <si>
    <t>TOTAL  MATERIALES Y SUMINISTROS</t>
  </si>
  <si>
    <t>SERVICIOS DE CAPITAL</t>
  </si>
  <si>
    <t>MUEBLES DE OFICINA Y ESTANTERIA</t>
  </si>
  <si>
    <t>EQUIPO COMPUTACIONAL</t>
  </si>
  <si>
    <t>AUTOMOVILES Y CAMIONES</t>
  </si>
  <si>
    <t>EQUIPO DE TELECOMUNICACIONES Y SEÑALAMIENTO</t>
  </si>
  <si>
    <t>HERRAMIENTAS Y MAQUINAS-HERRAMIENTAS</t>
  </si>
  <si>
    <t>OTROS EQUIPOS</t>
  </si>
  <si>
    <t>PROGRAMAS DE INFORMATICA Y BASE DE DATOS</t>
  </si>
  <si>
    <t>OBRAS PARA EDIFICACION NO RESIDENCIAL</t>
  </si>
  <si>
    <t>TOTAL SERVICIOS DE CAPITAL</t>
  </si>
  <si>
    <t>TOTAL  SERVICIOS FONDO 9995- ACTIVIDAD 0001</t>
  </si>
  <si>
    <t>TOTAL  SERVICIOS FONDO 9995+FONDO 100 ACTIVIDAD 0002</t>
  </si>
  <si>
    <t>OBRA</t>
  </si>
  <si>
    <t>SUBCTA</t>
  </si>
  <si>
    <t>(3)</t>
  </si>
  <si>
    <t>AYUDAS Y DONACIONES A PERSONAS</t>
  </si>
  <si>
    <t>BECAS Y VIAJES DE ESTUDIOS</t>
  </si>
  <si>
    <t>TRANSF. CORR. A ASOCIAC. SIN FINES DE LUCRO Y PARTIDOS POLITICOS</t>
  </si>
  <si>
    <t>TOTAL</t>
  </si>
  <si>
    <t>TOTAL  PROGRAMA 11 MAS 98 DEL FONDO 9995+100</t>
  </si>
  <si>
    <t>IMPUTACION PRESUPUESTARIA</t>
  </si>
  <si>
    <t>EJECUCION DEL GASTO</t>
  </si>
  <si>
    <t>(2)</t>
  </si>
  <si>
    <t>ACTIV.</t>
  </si>
  <si>
    <t>COMPROMISO</t>
  </si>
  <si>
    <t>INCREMENTO EN CAJA Y BANCO</t>
  </si>
  <si>
    <t>DISMINUCION DE LAS CUENTAS POR PAGAR</t>
  </si>
  <si>
    <t>CUENTAS POR PAGAR ANTERIORES</t>
  </si>
  <si>
    <t>TOTAL GENERAL DEL PROGRAMA</t>
  </si>
  <si>
    <t>(1)</t>
  </si>
  <si>
    <t>INFORME  DEL INGRESO</t>
  </si>
  <si>
    <t xml:space="preserve">INSTITUCION:     </t>
  </si>
  <si>
    <t>MES:</t>
  </si>
  <si>
    <t>AÑO:</t>
  </si>
  <si>
    <t>Clasificación del Ingreso</t>
  </si>
  <si>
    <t>Denominación de la Cuenta</t>
  </si>
  <si>
    <t>Fondo</t>
  </si>
  <si>
    <t>INGRESOS</t>
  </si>
  <si>
    <t>GRUPO</t>
  </si>
  <si>
    <t>SUBGRUPO</t>
  </si>
  <si>
    <t>CUENTA</t>
  </si>
  <si>
    <t>(4)</t>
  </si>
  <si>
    <t>(5)</t>
  </si>
  <si>
    <t>DEL GOBIERNO CENTRAL NACIONAL</t>
  </si>
  <si>
    <t>OTRAS VENTAS DE SERVICIOS</t>
  </si>
  <si>
    <t>DISMINUCION DE CAJA Y BCO.</t>
  </si>
  <si>
    <t>INCREMENTO DE CTAS X PAGAR</t>
  </si>
  <si>
    <t>SALDO DE CUENTAS POR PAGAR</t>
  </si>
  <si>
    <t>VALORES EN RD$</t>
  </si>
  <si>
    <t>BALANCE INICIAL  CTAS X PAGAR</t>
  </si>
  <si>
    <t>CTAS. X PAGAR DEL MES SIN VARIACION</t>
  </si>
  <si>
    <t>CTAS PAGADAS  ANTERIORES</t>
  </si>
  <si>
    <t>BALANCE FINAL  CTAS X PAGAR</t>
  </si>
  <si>
    <t>SALDO DE CAJA Y BANCO</t>
  </si>
  <si>
    <t>BALANCE INICIAL CAJA Y BANCO</t>
  </si>
  <si>
    <t>MAS INGRESO DEL MES SIN VARIACION</t>
  </si>
  <si>
    <t>MENOS EGRESOS DEL MES</t>
  </si>
  <si>
    <t>BALANCE FINAL DE CAJA Y BANCO</t>
  </si>
  <si>
    <t>BALANCE INICIAL DE CAJA Y BANCO</t>
  </si>
  <si>
    <t xml:space="preserve">DISMINUCION EN   CAJA Y BANCO </t>
  </si>
  <si>
    <t>PREPARADO POR</t>
  </si>
  <si>
    <t>LIC. GENRRY ML.  RODRIGUEZ</t>
  </si>
  <si>
    <t>GERENTE DE CONTABILIDAD</t>
  </si>
  <si>
    <t xml:space="preserve">OTRAS GRATIFICACIONES Y BONIFICACIONES </t>
  </si>
  <si>
    <t xml:space="preserve">SERVICIOS DE INTERNET Y TELEVISION POR CABLE </t>
  </si>
  <si>
    <t xml:space="preserve">RECOLECCION DE RESIDUOS SOLIDOS </t>
  </si>
  <si>
    <t>FUMIGACION, LAVANDERIA, LIMPIEZA E HIGIENE</t>
  </si>
  <si>
    <t>PRODUCTOS AGROFORESTALES Y PECUARIOS</t>
  </si>
  <si>
    <t xml:space="preserve">PRODUCTOS DE PAPEL Y CARTON </t>
  </si>
  <si>
    <t xml:space="preserve">CUERO Y PIELES </t>
  </si>
  <si>
    <t>PRODUCTOS QUIMICOS Y CONEXOS</t>
  </si>
  <si>
    <t>OTROS REPUESTOS Y ACCESORIOS MENORES</t>
  </si>
  <si>
    <t xml:space="preserve">ELECTRODOMESTICOS </t>
  </si>
  <si>
    <t xml:space="preserve">OTROS EQUIPOS DE TRANSPORTE </t>
  </si>
  <si>
    <t>EQUIPO DE GENERACION ELECTRICA, APARATOS Y ACCESORIOS ELECTRICO</t>
  </si>
  <si>
    <t>EQUIPOS DE SEGURIDAD</t>
  </si>
  <si>
    <t>LICENCIAS INFORMATICAS E INTELECTUALES, INDUSTRIALES Y COMERCIALES</t>
  </si>
  <si>
    <t xml:space="preserve">EJECUCION PRESUPUESTARIA DEL GASTO ENERO 2016 </t>
  </si>
  <si>
    <t>ENERO</t>
  </si>
  <si>
    <t>DIETAS EN EL PAIS</t>
  </si>
  <si>
    <t>PRODUCTOS DE VIDRIO, LOZA Y PORCELANA</t>
  </si>
  <si>
    <t>PRODUCTOS METALICOS Y SUS DERIVADOS</t>
  </si>
  <si>
    <t>DISMINUCION CUENTA POR PAGAR</t>
  </si>
  <si>
    <t>ENERO 2016</t>
  </si>
  <si>
    <t xml:space="preserve">EJECUCION PRESUPUESTARIA DEL GASTO FEBRERO 2016 </t>
  </si>
  <si>
    <t>DISMINUCION/INCREMENTO CUENTA POR PAGAR</t>
  </si>
  <si>
    <t xml:space="preserve">DISMINUCION/INCREMENTO EN   CAJA Y BANCO </t>
  </si>
  <si>
    <t>FEBRERO 2016</t>
  </si>
  <si>
    <t xml:space="preserve">EJECUCION PRESUPUESTARIA DEL GASTO MARZO 2016 </t>
  </si>
  <si>
    <t>CALZADOS</t>
  </si>
  <si>
    <t>OTROS MOBILIARIOS Y EQUIPO NO IDENTIFICADO</t>
  </si>
  <si>
    <t>EQUIPOS Y APARTOS AUDIVISUALES</t>
  </si>
  <si>
    <t>CAMARAS FOTOGRAFICAS Y DE VIDEO</t>
  </si>
  <si>
    <t>DISMINUCION/AUMENTO CUENTA POR PAGAR</t>
  </si>
  <si>
    <t>EJECUCION PRESUPUESTARIA DEL GASTO ABRIL 2016</t>
  </si>
  <si>
    <t>SERVICIO DE INTERNET Y TELEVISION POR CABLE</t>
  </si>
  <si>
    <t>RECOLECCION DE RESIDUOS SOLIDOS</t>
  </si>
  <si>
    <t xml:space="preserve">PRODUCTOS QUIMICOS Y CONEXOS </t>
  </si>
  <si>
    <t>ELECTRODOMESTICO</t>
  </si>
  <si>
    <t>OTROS MOBILIARIOS Y EQUIPOS NO IDENTIFICADOS PRECEDENTEMENTE</t>
  </si>
  <si>
    <t>MAQUINARIAS Y EQUIPO NDE CONSTRUCCION</t>
  </si>
  <si>
    <t>SISTEMA DE AIRE ACONDICIONADO,CALEFACCION Y REFRIGERACION INDUSTRIAL Y COMERCIAL</t>
  </si>
  <si>
    <t>EQUIPO DE SEGURIDAD</t>
  </si>
  <si>
    <t>TOTAL SERVICIOS NO PERSONALES</t>
  </si>
  <si>
    <t>ARTICULOS DE PLASTICOS</t>
  </si>
  <si>
    <t>UTILES DE ESCRITORIO, OFICINA INNFORMATICA Y DE ENSEÑANZA</t>
  </si>
  <si>
    <t>TOTAL MATERIALES Y SUMINISTROS</t>
  </si>
  <si>
    <t>EQUIPO DE GENERACION ELECTRICA APARATOS Y ACCESORIOS ELECTRICOS</t>
  </si>
  <si>
    <t>ABRIL</t>
  </si>
  <si>
    <t>ABRIL 2016</t>
  </si>
  <si>
    <t>EJECUCION PRESUPUESTARIA DEL GASTO MAYO 2016</t>
  </si>
  <si>
    <t xml:space="preserve">MAQUINAS Y EQUIPOS DE CONSTRUCCION </t>
  </si>
  <si>
    <t>EQUIPO DE GENERACION ELECTRIC, APARATOS Y ACCESORIOS ELECTRICOS</t>
  </si>
  <si>
    <t xml:space="preserve">PRODUCTOS METALICOS Y SUS DERIVADOS </t>
  </si>
  <si>
    <t>MAYO</t>
  </si>
  <si>
    <t>MAYO 2016</t>
  </si>
  <si>
    <t>EJECUCION PRESUPUESTARIA DEL GASTO JUNIO 2016</t>
  </si>
  <si>
    <t>FUMIGACION, LAVANDERIA,LIMPIEZA E HIGIENE</t>
  </si>
  <si>
    <t>MUEBLES DE ALOJAMIENTO</t>
  </si>
  <si>
    <t>ELECTRODOMESTICOS</t>
  </si>
  <si>
    <t>MAQUINARIA Y EQUIPO DE CONTRUCCION</t>
  </si>
  <si>
    <t>EQUIPO DE GENERACION ELECTRICA, APARATOS Y ACCESORIOS ELECTRICOS</t>
  </si>
  <si>
    <t>PRODUCTOS DE ARTES GRAFICAS</t>
  </si>
  <si>
    <t>SISTEMA DE AIRE ACONDICIONADO, CALEFACCION Y REFRIGERACION INDUSTRIAL Y COMERCIAL</t>
  </si>
  <si>
    <t>JUNIO</t>
  </si>
  <si>
    <t>JUNIO 2016</t>
  </si>
  <si>
    <t>EJECUCION PRESUPUESTARIA DEL GASTO JULIO 2016</t>
  </si>
  <si>
    <t xml:space="preserve">EQUIPOS Y APARATOS AUDIOVISUALES </t>
  </si>
  <si>
    <t>EQUIPO MEDICO Y DE LABORATORIO</t>
  </si>
  <si>
    <t>JULIO</t>
  </si>
  <si>
    <t>JULIO 2016</t>
  </si>
  <si>
    <t>EJECUCION PRESUPUESTARIA DEL GASTO AGOSTO 2016</t>
  </si>
  <si>
    <t>OTRAS GRATIFICACIONES Y BONIFICACIONES</t>
  </si>
  <si>
    <t>ACABADOS TEXTILES</t>
  </si>
  <si>
    <t>EQUIPOS Y APARATOS AUDIVISUALES</t>
  </si>
  <si>
    <t>AGOSTO</t>
  </si>
  <si>
    <t>AGOSTO 2016</t>
  </si>
  <si>
    <t>EJECUCION PRESUPUESTARIA DEL GASTO SEPTIEMBRE 2016</t>
  </si>
  <si>
    <t>CUEROS Y PIELES</t>
  </si>
  <si>
    <t>EQUIPOS Y APARATOS AUDIOVISUALES</t>
  </si>
  <si>
    <t>MAQUINARIA Y EQUIPO DE CONSTRUCCION</t>
  </si>
  <si>
    <t>DIETAS</t>
  </si>
  <si>
    <t>SEPTIEMBRE</t>
  </si>
  <si>
    <t>SEPTIEMBRE 2016</t>
  </si>
  <si>
    <t>EJECUCION PRESUPUESTARIA DEL GASTO OCTUBRE 2016</t>
  </si>
  <si>
    <t>OCTUBRE</t>
  </si>
  <si>
    <t>OCTUBRE 2016</t>
  </si>
  <si>
    <t>EJECUCION PRESUPUESTARIA DEL GASTO NOVIEMBRE 2016</t>
  </si>
  <si>
    <t>SISTEMAS DE AIRE ACONDICIONADO, CALEFACCION Y REFRIGERACION INDUSTRIAL</t>
  </si>
  <si>
    <t>NOVIEMBRE</t>
  </si>
  <si>
    <t>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</si>
</sst>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_);_(* \(#,##0\);_(* &quot;-&quot;_);_(@_)"/>
    <numFmt numFmtId="167" formatCode="#,##0;[Red]#,##0"/>
    <numFmt numFmtId="168" formatCode="#,##0.00;[Red]#,##0.00"/>
    <numFmt numFmtId="169" formatCode="_(* #,##0_);_(* \(#,##0\);_(* &quot;-&quot;??_);_(@_)"/>
    <numFmt numFmtId="170" formatCode="_(&quot;RD$&quot;* #,##0_);_(&quot;RD$&quot;* \(#,##0\);_(&quot;RD$&quot;* &quot;-&quot;??_);_(@_)"/>
    <numFmt numFmtId="171" formatCode="#,##0\ _€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b/>
      <u/>
      <sz val="18"/>
      <name val="Tahoma"/>
      <family val="2"/>
    </font>
    <font>
      <sz val="18"/>
      <name val="Tahoma"/>
      <family val="2"/>
    </font>
    <font>
      <u/>
      <sz val="18"/>
      <name val="Tahoma"/>
      <family val="2"/>
    </font>
    <font>
      <sz val="18"/>
      <color indexed="8"/>
      <name val="Tahoma"/>
      <family val="2"/>
    </font>
    <font>
      <b/>
      <sz val="18"/>
      <color indexed="8"/>
      <name val="Tahoma"/>
      <family val="2"/>
    </font>
    <font>
      <sz val="18"/>
      <color theme="1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4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1" xfId="1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7" fontId="4" fillId="0" borderId="14" xfId="0" applyNumberFormat="1" applyFont="1" applyBorder="1"/>
    <xf numFmtId="0" fontId="4" fillId="0" borderId="14" xfId="0" applyNumberFormat="1" applyFont="1" applyBorder="1"/>
    <xf numFmtId="167" fontId="4" fillId="0" borderId="14" xfId="0" applyNumberFormat="1" applyFont="1" applyBorder="1" applyAlignment="1"/>
    <xf numFmtId="38" fontId="4" fillId="3" borderId="14" xfId="0" applyNumberFormat="1" applyFont="1" applyFill="1" applyBorder="1"/>
    <xf numFmtId="0" fontId="4" fillId="0" borderId="14" xfId="0" applyNumberFormat="1" applyFont="1" applyFill="1" applyBorder="1"/>
    <xf numFmtId="0" fontId="4" fillId="0" borderId="7" xfId="0" applyNumberFormat="1" applyFont="1" applyBorder="1"/>
    <xf numFmtId="167" fontId="4" fillId="0" borderId="7" xfId="0" applyNumberFormat="1" applyFont="1" applyBorder="1" applyAlignment="1"/>
    <xf numFmtId="38" fontId="4" fillId="3" borderId="7" xfId="0" applyNumberFormat="1" applyFont="1" applyFill="1" applyBorder="1"/>
    <xf numFmtId="167" fontId="3" fillId="4" borderId="3" xfId="0" applyNumberFormat="1" applyFont="1" applyFill="1" applyBorder="1"/>
    <xf numFmtId="167" fontId="3" fillId="4" borderId="11" xfId="0" applyNumberFormat="1" applyFont="1" applyFill="1" applyBorder="1"/>
    <xf numFmtId="0" fontId="4" fillId="4" borderId="12" xfId="0" applyNumberFormat="1" applyFont="1" applyFill="1" applyBorder="1"/>
    <xf numFmtId="167" fontId="3" fillId="3" borderId="4" xfId="0" applyNumberFormat="1" applyFont="1" applyFill="1" applyBorder="1" applyAlignment="1">
      <alignment horizontal="right"/>
    </xf>
    <xf numFmtId="167" fontId="3" fillId="3" borderId="15" xfId="1" applyNumberFormat="1" applyFont="1" applyFill="1" applyBorder="1" applyAlignment="1" applyProtection="1">
      <alignment horizontal="right"/>
      <protection locked="0"/>
    </xf>
    <xf numFmtId="167" fontId="3" fillId="0" borderId="1" xfId="0" applyNumberFormat="1" applyFont="1" applyBorder="1"/>
    <xf numFmtId="167" fontId="3" fillId="0" borderId="2" xfId="0" applyNumberFormat="1" applyFont="1" applyFill="1" applyBorder="1"/>
    <xf numFmtId="0" fontId="4" fillId="0" borderId="2" xfId="0" applyNumberFormat="1" applyFont="1" applyFill="1" applyBorder="1"/>
    <xf numFmtId="167" fontId="3" fillId="0" borderId="2" xfId="0" applyNumberFormat="1" applyFont="1" applyFill="1" applyBorder="1" applyAlignment="1">
      <alignment horizontal="right"/>
    </xf>
    <xf numFmtId="167" fontId="3" fillId="0" borderId="2" xfId="1" applyNumberFormat="1" applyFont="1" applyFill="1" applyBorder="1" applyAlignment="1"/>
    <xf numFmtId="167" fontId="3" fillId="4" borderId="16" xfId="0" applyNumberFormat="1" applyFont="1" applyFill="1" applyBorder="1" applyAlignment="1">
      <alignment horizontal="right"/>
    </xf>
    <xf numFmtId="167" fontId="3" fillId="0" borderId="10" xfId="0" applyNumberFormat="1" applyFont="1" applyBorder="1"/>
    <xf numFmtId="167" fontId="3" fillId="0" borderId="11" xfId="0" applyNumberFormat="1" applyFont="1" applyBorder="1"/>
    <xf numFmtId="0" fontId="4" fillId="0" borderId="11" xfId="0" applyNumberFormat="1" applyFont="1" applyBorder="1"/>
    <xf numFmtId="0" fontId="4" fillId="0" borderId="12" xfId="0" applyNumberFormat="1" applyFont="1" applyBorder="1"/>
    <xf numFmtId="167" fontId="5" fillId="0" borderId="4" xfId="0" applyNumberFormat="1" applyFont="1" applyBorder="1" applyAlignment="1">
      <alignment horizontal="center"/>
    </xf>
    <xf numFmtId="167" fontId="5" fillId="4" borderId="11" xfId="0" applyNumberFormat="1" applyFont="1" applyFill="1" applyBorder="1" applyAlignment="1"/>
    <xf numFmtId="167" fontId="3" fillId="4" borderId="13" xfId="0" applyNumberFormat="1" applyFont="1" applyFill="1" applyBorder="1" applyAlignment="1">
      <alignment horizontal="right"/>
    </xf>
    <xf numFmtId="167" fontId="4" fillId="0" borderId="14" xfId="0" applyNumberFormat="1" applyFont="1" applyFill="1" applyBorder="1" applyAlignment="1"/>
    <xf numFmtId="167" fontId="3" fillId="4" borderId="10" xfId="0" applyNumberFormat="1" applyFont="1" applyFill="1" applyBorder="1"/>
    <xf numFmtId="0" fontId="4" fillId="4" borderId="11" xfId="0" applyNumberFormat="1" applyFont="1" applyFill="1" applyBorder="1"/>
    <xf numFmtId="167" fontId="3" fillId="3" borderId="3" xfId="1" applyNumberFormat="1" applyFont="1" applyFill="1" applyBorder="1" applyAlignment="1"/>
    <xf numFmtId="167" fontId="3" fillId="5" borderId="15" xfId="1" applyNumberFormat="1" applyFont="1" applyFill="1" applyBorder="1" applyAlignment="1"/>
    <xf numFmtId="167" fontId="3" fillId="0" borderId="3" xfId="0" applyNumberFormat="1" applyFont="1" applyBorder="1"/>
    <xf numFmtId="167" fontId="3" fillId="0" borderId="4" xfId="0" applyNumberFormat="1" applyFont="1" applyBorder="1"/>
    <xf numFmtId="167" fontId="4" fillId="0" borderId="4" xfId="0" applyNumberFormat="1" applyFont="1" applyBorder="1"/>
    <xf numFmtId="167" fontId="3" fillId="0" borderId="4" xfId="0" applyNumberFormat="1" applyFont="1" applyFill="1" applyBorder="1" applyAlignment="1">
      <alignment horizontal="center"/>
    </xf>
    <xf numFmtId="167" fontId="3" fillId="0" borderId="4" xfId="1" applyNumberFormat="1" applyFont="1" applyFill="1" applyBorder="1" applyAlignment="1"/>
    <xf numFmtId="167" fontId="3" fillId="4" borderId="5" xfId="0" applyNumberFormat="1" applyFont="1" applyFill="1" applyBorder="1" applyAlignment="1">
      <alignment horizontal="right"/>
    </xf>
    <xf numFmtId="167" fontId="4" fillId="0" borderId="7" xfId="0" applyNumberFormat="1" applyFont="1" applyBorder="1"/>
    <xf numFmtId="167" fontId="3" fillId="0" borderId="17" xfId="0" applyNumberFormat="1" applyFont="1" applyBorder="1"/>
    <xf numFmtId="167" fontId="3" fillId="0" borderId="18" xfId="0" applyNumberFormat="1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167" fontId="3" fillId="5" borderId="2" xfId="0" applyNumberFormat="1" applyFont="1" applyFill="1" applyBorder="1" applyAlignment="1">
      <alignment horizontal="right"/>
    </xf>
    <xf numFmtId="167" fontId="3" fillId="5" borderId="1" xfId="1" applyNumberFormat="1" applyFont="1" applyFill="1" applyBorder="1" applyAlignment="1"/>
    <xf numFmtId="167" fontId="3" fillId="5" borderId="21" xfId="1" applyNumberFormat="1" applyFont="1" applyFill="1" applyBorder="1" applyAlignment="1"/>
    <xf numFmtId="0" fontId="4" fillId="0" borderId="4" xfId="0" applyNumberFormat="1" applyFont="1" applyBorder="1"/>
    <xf numFmtId="167" fontId="5" fillId="6" borderId="4" xfId="1" applyNumberFormat="1" applyFont="1" applyFill="1" applyBorder="1" applyAlignment="1"/>
    <xf numFmtId="0" fontId="3" fillId="0" borderId="18" xfId="0" applyNumberFormat="1" applyFont="1" applyBorder="1"/>
    <xf numFmtId="0" fontId="3" fillId="0" borderId="19" xfId="0" applyNumberFormat="1" applyFont="1" applyBorder="1"/>
    <xf numFmtId="167" fontId="3" fillId="5" borderId="21" xfId="0" applyNumberFormat="1" applyFont="1" applyFill="1" applyBorder="1" applyAlignment="1">
      <alignment horizontal="right"/>
    </xf>
    <xf numFmtId="167" fontId="3" fillId="0" borderId="2" xfId="0" applyNumberFormat="1" applyFont="1" applyBorder="1"/>
    <xf numFmtId="0" fontId="3" fillId="0" borderId="2" xfId="0" applyNumberFormat="1" applyFont="1" applyBorder="1"/>
    <xf numFmtId="0" fontId="3" fillId="0" borderId="11" xfId="0" applyNumberFormat="1" applyFont="1" applyBorder="1"/>
    <xf numFmtId="0" fontId="3" fillId="0" borderId="12" xfId="0" applyNumberFormat="1" applyFont="1" applyBorder="1"/>
    <xf numFmtId="167" fontId="3" fillId="5" borderId="3" xfId="0" applyNumberFormat="1" applyFont="1" applyFill="1" applyBorder="1"/>
    <xf numFmtId="167" fontId="3" fillId="5" borderId="15" xfId="0" applyNumberFormat="1" applyFont="1" applyFill="1" applyBorder="1"/>
    <xf numFmtId="167" fontId="3" fillId="4" borderId="2" xfId="0" applyNumberFormat="1" applyFont="1" applyFill="1" applyBorder="1" applyAlignment="1">
      <alignment horizontal="right"/>
    </xf>
    <xf numFmtId="167" fontId="3" fillId="4" borderId="2" xfId="0" applyNumberFormat="1" applyFont="1" applyFill="1" applyBorder="1"/>
    <xf numFmtId="167" fontId="3" fillId="4" borderId="16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18" xfId="0" applyNumberFormat="1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167" fontId="3" fillId="0" borderId="25" xfId="0" applyNumberFormat="1" applyFont="1" applyBorder="1"/>
    <xf numFmtId="167" fontId="3" fillId="0" borderId="26" xfId="0" applyNumberFormat="1" applyFont="1" applyBorder="1"/>
    <xf numFmtId="167" fontId="3" fillId="5" borderId="26" xfId="0" applyNumberFormat="1" applyFont="1" applyFill="1" applyBorder="1"/>
    <xf numFmtId="0" fontId="4" fillId="3" borderId="14" xfId="0" applyNumberFormat="1" applyFont="1" applyFill="1" applyBorder="1"/>
    <xf numFmtId="167" fontId="3" fillId="4" borderId="27" xfId="0" applyNumberFormat="1" applyFont="1" applyFill="1" applyBorder="1" applyAlignment="1"/>
    <xf numFmtId="167" fontId="3" fillId="3" borderId="26" xfId="1" applyNumberFormat="1" applyFont="1" applyFill="1" applyBorder="1" applyAlignment="1" applyProtection="1">
      <alignment horizontal="right"/>
      <protection locked="0"/>
    </xf>
    <xf numFmtId="167" fontId="3" fillId="4" borderId="1" xfId="0" applyNumberFormat="1" applyFont="1" applyFill="1" applyBorder="1"/>
    <xf numFmtId="167" fontId="3" fillId="4" borderId="18" xfId="0" applyNumberFormat="1" applyFont="1" applyFill="1" applyBorder="1"/>
    <xf numFmtId="0" fontId="4" fillId="4" borderId="19" xfId="0" applyNumberFormat="1" applyFont="1" applyFill="1" applyBorder="1"/>
    <xf numFmtId="167" fontId="3" fillId="3" borderId="2" xfId="0" applyNumberFormat="1" applyFont="1" applyFill="1" applyBorder="1" applyAlignment="1">
      <alignment horizontal="right"/>
    </xf>
    <xf numFmtId="167" fontId="3" fillId="3" borderId="17" xfId="1" applyNumberFormat="1" applyFont="1" applyFill="1" applyBorder="1" applyAlignment="1" applyProtection="1">
      <alignment horizontal="right"/>
      <protection locked="0"/>
    </xf>
    <xf numFmtId="167" fontId="3" fillId="3" borderId="20" xfId="1" applyNumberFormat="1" applyFont="1" applyFill="1" applyBorder="1" applyAlignment="1" applyProtection="1">
      <alignment horizontal="right"/>
      <protection locked="0"/>
    </xf>
    <xf numFmtId="167" fontId="4" fillId="0" borderId="16" xfId="0" applyNumberFormat="1" applyFont="1" applyBorder="1"/>
    <xf numFmtId="167" fontId="3" fillId="0" borderId="0" xfId="0" applyNumberFormat="1" applyFont="1" applyBorder="1"/>
    <xf numFmtId="0" fontId="3" fillId="0" borderId="0" xfId="0" applyNumberFormat="1" applyFont="1" applyBorder="1"/>
    <xf numFmtId="167" fontId="3" fillId="0" borderId="0" xfId="0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/>
    <xf numFmtId="167" fontId="3" fillId="0" borderId="0" xfId="0" applyNumberFormat="1" applyFont="1" applyFill="1" applyBorder="1"/>
    <xf numFmtId="0" fontId="3" fillId="3" borderId="18" xfId="0" applyNumberFormat="1" applyFont="1" applyFill="1" applyBorder="1"/>
    <xf numFmtId="0" fontId="3" fillId="3" borderId="19" xfId="0" applyNumberFormat="1" applyFont="1" applyFill="1" applyBorder="1"/>
    <xf numFmtId="167" fontId="3" fillId="5" borderId="1" xfId="0" applyNumberFormat="1" applyFont="1" applyFill="1" applyBorder="1"/>
    <xf numFmtId="167" fontId="3" fillId="5" borderId="21" xfId="0" applyNumberFormat="1" applyFont="1" applyFill="1" applyBorder="1"/>
    <xf numFmtId="0" fontId="4" fillId="0" borderId="0" xfId="0" applyFo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/>
    <xf numFmtId="49" fontId="3" fillId="2" borderId="30" xfId="0" applyNumberFormat="1" applyFont="1" applyFill="1" applyBorder="1" applyAlignment="1"/>
    <xf numFmtId="0" fontId="3" fillId="0" borderId="14" xfId="0" applyFont="1" applyBorder="1"/>
    <xf numFmtId="0" fontId="4" fillId="0" borderId="14" xfId="0" applyFont="1" applyBorder="1"/>
    <xf numFmtId="0" fontId="4" fillId="0" borderId="14" xfId="0" applyFont="1" applyBorder="1" applyAlignment="1"/>
    <xf numFmtId="3" fontId="4" fillId="3" borderId="14" xfId="0" applyNumberFormat="1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/>
    <xf numFmtId="0" fontId="4" fillId="0" borderId="7" xfId="0" applyFont="1" applyBorder="1"/>
    <xf numFmtId="0" fontId="4" fillId="0" borderId="7" xfId="0" applyFont="1" applyFill="1" applyBorder="1"/>
    <xf numFmtId="0" fontId="4" fillId="0" borderId="7" xfId="0" applyFont="1" applyFill="1" applyBorder="1" applyAlignment="1"/>
    <xf numFmtId="3" fontId="4" fillId="3" borderId="7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4" borderId="19" xfId="0" applyFont="1" applyFill="1" applyBorder="1"/>
    <xf numFmtId="0" fontId="3" fillId="5" borderId="1" xfId="0" applyFont="1" applyFill="1" applyBorder="1" applyAlignment="1">
      <alignment horizontal="right"/>
    </xf>
    <xf numFmtId="3" fontId="3" fillId="5" borderId="16" xfId="0" applyNumberFormat="1" applyFont="1" applyFill="1" applyBorder="1"/>
    <xf numFmtId="3" fontId="3" fillId="5" borderId="21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7" fontId="3" fillId="5" borderId="2" xfId="0" applyNumberFormat="1" applyFont="1" applyFill="1" applyBorder="1" applyAlignment="1"/>
    <xf numFmtId="49" fontId="3" fillId="2" borderId="31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4" fillId="0" borderId="7" xfId="0" applyFont="1" applyBorder="1" applyAlignment="1"/>
    <xf numFmtId="0" fontId="3" fillId="0" borderId="18" xfId="0" applyFont="1" applyFill="1" applyBorder="1"/>
    <xf numFmtId="0" fontId="3" fillId="0" borderId="2" xfId="0" applyFont="1" applyFill="1" applyBorder="1"/>
    <xf numFmtId="0" fontId="3" fillId="3" borderId="1" xfId="0" applyFont="1" applyFill="1" applyBorder="1" applyAlignment="1">
      <alignment horizontal="right"/>
    </xf>
    <xf numFmtId="168" fontId="3" fillId="5" borderId="21" xfId="0" applyNumberFormat="1" applyFont="1" applyFill="1" applyBorder="1"/>
    <xf numFmtId="167" fontId="3" fillId="5" borderId="16" xfId="0" applyNumberFormat="1" applyFont="1" applyFill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0" fontId="2" fillId="0" borderId="33" xfId="0" applyFont="1" applyBorder="1"/>
    <xf numFmtId="0" fontId="8" fillId="0" borderId="0" xfId="0" applyFont="1" applyBorder="1"/>
    <xf numFmtId="0" fontId="7" fillId="0" borderId="0" xfId="0" applyFont="1" applyBorder="1"/>
    <xf numFmtId="0" fontId="7" fillId="0" borderId="34" xfId="0" applyFont="1" applyBorder="1"/>
    <xf numFmtId="0" fontId="2" fillId="0" borderId="23" xfId="0" applyFont="1" applyBorder="1"/>
    <xf numFmtId="0" fontId="8" fillId="0" borderId="35" xfId="0" applyFont="1" applyBorder="1"/>
    <xf numFmtId="0" fontId="7" fillId="0" borderId="35" xfId="0" applyFont="1" applyBorder="1"/>
    <xf numFmtId="0" fontId="7" fillId="0" borderId="36" xfId="0" applyFont="1" applyBorder="1"/>
    <xf numFmtId="0" fontId="2" fillId="0" borderId="1" xfId="0" applyFont="1" applyBorder="1"/>
    <xf numFmtId="0" fontId="2" fillId="0" borderId="2" xfId="0" applyFont="1" applyBorder="1"/>
    <xf numFmtId="0" fontId="7" fillId="0" borderId="2" xfId="0" applyFont="1" applyBorder="1"/>
    <xf numFmtId="0" fontId="7" fillId="0" borderId="16" xfId="0" applyFont="1" applyBorder="1"/>
    <xf numFmtId="49" fontId="2" fillId="0" borderId="6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169" fontId="2" fillId="0" borderId="7" xfId="1" applyNumberFormat="1" applyFont="1" applyBorder="1" applyAlignment="1">
      <alignment horizontal="center" wrapText="1"/>
    </xf>
    <xf numFmtId="0" fontId="2" fillId="0" borderId="37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170" fontId="2" fillId="0" borderId="29" xfId="0" applyNumberFormat="1" applyFont="1" applyBorder="1" applyAlignment="1">
      <alignment horizontal="right"/>
    </xf>
    <xf numFmtId="171" fontId="2" fillId="0" borderId="29" xfId="2" applyNumberFormat="1" applyFont="1" applyBorder="1" applyAlignment="1">
      <alignment horizontal="center" wrapText="1"/>
    </xf>
    <xf numFmtId="170" fontId="2" fillId="0" borderId="29" xfId="0" applyNumberFormat="1" applyFont="1" applyBorder="1" applyAlignment="1"/>
    <xf numFmtId="3" fontId="2" fillId="0" borderId="29" xfId="0" applyNumberFormat="1" applyFont="1" applyBorder="1" applyAlignment="1"/>
    <xf numFmtId="3" fontId="2" fillId="0" borderId="29" xfId="0" applyNumberFormat="1" applyFont="1" applyFill="1" applyBorder="1" applyAlignment="1"/>
    <xf numFmtId="37" fontId="2" fillId="0" borderId="29" xfId="0" applyNumberFormat="1" applyFont="1" applyBorder="1" applyAlignment="1"/>
    <xf numFmtId="0" fontId="2" fillId="0" borderId="39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6" xfId="0" applyFont="1" applyBorder="1" applyAlignment="1">
      <alignment vertical="top"/>
    </xf>
    <xf numFmtId="170" fontId="2" fillId="0" borderId="26" xfId="0" applyNumberFormat="1" applyFont="1" applyBorder="1" applyAlignment="1"/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35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166" fontId="2" fillId="0" borderId="36" xfId="2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7" fillId="0" borderId="0" xfId="0" applyFont="1"/>
    <xf numFmtId="3" fontId="2" fillId="0" borderId="21" xfId="0" applyNumberFormat="1" applyFont="1" applyBorder="1"/>
    <xf numFmtId="0" fontId="7" fillId="0" borderId="33" xfId="0" applyFont="1" applyBorder="1"/>
    <xf numFmtId="3" fontId="7" fillId="0" borderId="45" xfId="0" applyNumberFormat="1" applyFont="1" applyBorder="1"/>
    <xf numFmtId="3" fontId="2" fillId="0" borderId="45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166" fontId="2" fillId="0" borderId="21" xfId="0" applyNumberFormat="1" applyFont="1" applyBorder="1" applyAlignment="1">
      <alignment horizontal="right"/>
    </xf>
    <xf numFmtId="3" fontId="7" fillId="0" borderId="45" xfId="0" applyNumberFormat="1" applyFont="1" applyBorder="1" applyAlignment="1">
      <alignment horizontal="right"/>
    </xf>
    <xf numFmtId="166" fontId="7" fillId="0" borderId="45" xfId="0" applyNumberFormat="1" applyFont="1" applyBorder="1"/>
    <xf numFmtId="166" fontId="2" fillId="0" borderId="21" xfId="0" applyNumberFormat="1" applyFont="1" applyBorder="1" applyAlignment="1"/>
    <xf numFmtId="37" fontId="7" fillId="0" borderId="45" xfId="0" applyNumberFormat="1" applyFont="1" applyBorder="1" applyAlignment="1">
      <alignment horizontal="right"/>
    </xf>
    <xf numFmtId="37" fontId="7" fillId="0" borderId="45" xfId="0" applyNumberFormat="1" applyFont="1" applyBorder="1"/>
    <xf numFmtId="37" fontId="2" fillId="0" borderId="21" xfId="0" applyNumberFormat="1" applyFont="1" applyBorder="1"/>
    <xf numFmtId="166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readingOrder="2"/>
    </xf>
    <xf numFmtId="0" fontId="7" fillId="0" borderId="27" xfId="0" applyFont="1" applyBorder="1"/>
    <xf numFmtId="0" fontId="10" fillId="0" borderId="27" xfId="0" applyFont="1" applyBorder="1" applyAlignment="1">
      <alignment horizontal="center" readingOrder="2"/>
    </xf>
    <xf numFmtId="38" fontId="0" fillId="0" borderId="0" xfId="0" applyNumberFormat="1"/>
    <xf numFmtId="0" fontId="3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wrapText="1"/>
    </xf>
    <xf numFmtId="0" fontId="4" fillId="0" borderId="7" xfId="0" applyNumberFormat="1" applyFont="1" applyFill="1" applyBorder="1"/>
    <xf numFmtId="0" fontId="4" fillId="3" borderId="7" xfId="0" applyNumberFormat="1" applyFont="1" applyFill="1" applyBorder="1"/>
    <xf numFmtId="0" fontId="3" fillId="3" borderId="14" xfId="0" applyNumberFormat="1" applyFont="1" applyFill="1" applyBorder="1"/>
    <xf numFmtId="0" fontId="3" fillId="3" borderId="7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38" fontId="11" fillId="3" borderId="14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wrapText="1"/>
    </xf>
    <xf numFmtId="167" fontId="12" fillId="0" borderId="14" xfId="0" applyNumberFormat="1" applyFont="1" applyBorder="1" applyAlignment="1"/>
    <xf numFmtId="167" fontId="3" fillId="0" borderId="27" xfId="0" applyNumberFormat="1" applyFont="1" applyBorder="1"/>
    <xf numFmtId="38" fontId="4" fillId="3" borderId="14" xfId="0" applyNumberFormat="1" applyFont="1" applyFill="1" applyBorder="1" applyAlignment="1">
      <alignment vertical="center"/>
    </xf>
    <xf numFmtId="167" fontId="5" fillId="0" borderId="15" xfId="0" applyNumberFormat="1" applyFont="1" applyFill="1" applyBorder="1" applyAlignment="1"/>
    <xf numFmtId="167" fontId="4" fillId="0" borderId="15" xfId="0" applyNumberFormat="1" applyFont="1" applyBorder="1"/>
    <xf numFmtId="167" fontId="3" fillId="4" borderId="17" xfId="0" applyNumberFormat="1" applyFont="1" applyFill="1" applyBorder="1"/>
    <xf numFmtId="0" fontId="4" fillId="4" borderId="18" xfId="0" applyNumberFormat="1" applyFont="1" applyFill="1" applyBorder="1"/>
    <xf numFmtId="167" fontId="5" fillId="0" borderId="4" xfId="0" applyNumberFormat="1" applyFont="1" applyFill="1" applyBorder="1" applyAlignment="1">
      <alignment horizontal="center"/>
    </xf>
    <xf numFmtId="167" fontId="3" fillId="0" borderId="5" xfId="0" applyNumberFormat="1" applyFont="1" applyFill="1" applyBorder="1"/>
    <xf numFmtId="0" fontId="3" fillId="2" borderId="1" xfId="0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7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view="pageBreakPreview" zoomScale="60" zoomScaleNormal="100" workbookViewId="0">
      <selection activeCell="F137" sqref="F137"/>
    </sheetView>
  </sheetViews>
  <sheetFormatPr baseColWidth="10" defaultColWidth="11.42578125" defaultRowHeight="15" x14ac:dyDescent="0.25"/>
  <cols>
    <col min="5" max="5" width="18.140625" bestFit="1" customWidth="1"/>
    <col min="6" max="6" width="129.28515625" bestFit="1" customWidth="1"/>
    <col min="7" max="7" width="25.85546875" bestFit="1" customWidth="1"/>
    <col min="8" max="8" width="24.85546875" customWidth="1"/>
    <col min="9" max="9" width="15.42578125" customWidth="1"/>
  </cols>
  <sheetData>
    <row r="1" spans="1:9" ht="23.25" thickBot="1" x14ac:dyDescent="0.35">
      <c r="A1" s="260" t="s">
        <v>0</v>
      </c>
      <c r="B1" s="261"/>
      <c r="C1" s="261"/>
      <c r="D1" s="261"/>
      <c r="E1" s="261"/>
      <c r="F1" s="261"/>
      <c r="G1" s="261"/>
      <c r="H1" s="261"/>
    </row>
    <row r="2" spans="1:9" ht="23.25" thickBot="1" x14ac:dyDescent="0.35">
      <c r="A2" s="260" t="s">
        <v>144</v>
      </c>
      <c r="B2" s="261"/>
      <c r="C2" s="261"/>
      <c r="D2" s="261"/>
      <c r="E2" s="261"/>
      <c r="F2" s="261"/>
      <c r="G2" s="261"/>
      <c r="H2" s="26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24102800.559999999</v>
      </c>
      <c r="H6" s="22">
        <v>23968877.32</v>
      </c>
      <c r="I6" s="230">
        <f>+G6-H6</f>
        <v>133923.23999999836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526423.22</v>
      </c>
      <c r="H7" s="22">
        <v>526423.22</v>
      </c>
      <c r="I7" s="230">
        <f t="shared" ref="I7:I85" si="0">+G7-H7</f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/>
      <c r="H8" s="22"/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61183.41</v>
      </c>
      <c r="H9" s="22">
        <v>47016.34</v>
      </c>
      <c r="I9" s="230">
        <f t="shared" si="0"/>
        <v>14167.070000000007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611169.1</v>
      </c>
      <c r="H10" s="22">
        <v>611169.1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1405823.61</v>
      </c>
      <c r="H11" s="22">
        <v>1405823.61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146</v>
      </c>
      <c r="G12" s="22">
        <v>73600</v>
      </c>
      <c r="H12" s="22">
        <v>73600</v>
      </c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/>
      <c r="H14" s="22"/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2142</v>
      </c>
      <c r="F15" s="21" t="s">
        <v>130</v>
      </c>
      <c r="G15" s="22"/>
      <c r="H15" s="22"/>
      <c r="I15" s="230">
        <f t="shared" si="0"/>
        <v>0</v>
      </c>
    </row>
    <row r="16" spans="1:9" ht="23.25" x14ac:dyDescent="0.35">
      <c r="A16" s="19"/>
      <c r="B16" s="19"/>
      <c r="C16" s="19"/>
      <c r="D16" s="20">
        <v>9995</v>
      </c>
      <c r="E16" s="20">
        <v>2151</v>
      </c>
      <c r="F16" s="21" t="s">
        <v>18</v>
      </c>
      <c r="G16" s="22">
        <v>1354081.65</v>
      </c>
      <c r="H16" s="22">
        <v>1354081.65</v>
      </c>
      <c r="I16" s="230">
        <f t="shared" si="0"/>
        <v>0</v>
      </c>
    </row>
    <row r="17" spans="1:9" ht="23.25" x14ac:dyDescent="0.35">
      <c r="A17" s="19"/>
      <c r="B17" s="19"/>
      <c r="C17" s="19"/>
      <c r="D17" s="20">
        <v>9995</v>
      </c>
      <c r="E17" s="20">
        <v>2152</v>
      </c>
      <c r="F17" s="21" t="s">
        <v>19</v>
      </c>
      <c r="G17" s="22">
        <v>1534455.44</v>
      </c>
      <c r="H17" s="22">
        <v>1534455.44</v>
      </c>
      <c r="I17" s="230">
        <f t="shared" si="0"/>
        <v>0</v>
      </c>
    </row>
    <row r="18" spans="1:9" ht="24" thickBot="1" x14ac:dyDescent="0.4">
      <c r="A18" s="19"/>
      <c r="B18" s="19"/>
      <c r="C18" s="19"/>
      <c r="D18" s="24">
        <v>9995</v>
      </c>
      <c r="E18" s="24">
        <v>2153</v>
      </c>
      <c r="F18" s="25" t="s">
        <v>20</v>
      </c>
      <c r="G18" s="26">
        <v>133765.20000000001</v>
      </c>
      <c r="H18" s="26">
        <v>133765.20000000001</v>
      </c>
      <c r="I18" s="230">
        <f t="shared" si="0"/>
        <v>0</v>
      </c>
    </row>
    <row r="19" spans="1:9" ht="24" thickBot="1" x14ac:dyDescent="0.4">
      <c r="A19" s="27"/>
      <c r="B19" s="28"/>
      <c r="C19" s="28"/>
      <c r="D19" s="29"/>
      <c r="E19" s="29"/>
      <c r="F19" s="30" t="s">
        <v>21</v>
      </c>
      <c r="G19" s="31">
        <f>SUM(G6:G18)</f>
        <v>30046707.879999999</v>
      </c>
      <c r="H19" s="31">
        <f>SUM(H6:H18)</f>
        <v>29898617.57</v>
      </c>
      <c r="I19" s="230">
        <f t="shared" si="0"/>
        <v>148090.30999999866</v>
      </c>
    </row>
    <row r="20" spans="1:9" ht="24" thickBot="1" x14ac:dyDescent="0.4">
      <c r="A20" s="32"/>
      <c r="B20" s="33"/>
      <c r="C20" s="33"/>
      <c r="D20" s="34"/>
      <c r="E20" s="34"/>
      <c r="F20" s="35"/>
      <c r="G20" s="36"/>
      <c r="H20" s="37"/>
      <c r="I20" s="230">
        <f t="shared" si="0"/>
        <v>0</v>
      </c>
    </row>
    <row r="21" spans="1:9" ht="23.25" x14ac:dyDescent="0.35">
      <c r="A21" s="38"/>
      <c r="B21" s="39"/>
      <c r="C21" s="39"/>
      <c r="D21" s="40"/>
      <c r="E21" s="41"/>
      <c r="F21" s="42" t="s">
        <v>22</v>
      </c>
      <c r="G21" s="43"/>
      <c r="H21" s="44"/>
      <c r="I21" s="230">
        <f t="shared" si="0"/>
        <v>0</v>
      </c>
    </row>
    <row r="22" spans="1:9" ht="23.25" x14ac:dyDescent="0.35">
      <c r="A22" s="19"/>
      <c r="B22" s="19"/>
      <c r="C22" s="19"/>
      <c r="D22" s="20">
        <v>9995</v>
      </c>
      <c r="E22" s="20">
        <v>2212</v>
      </c>
      <c r="F22" s="45" t="s">
        <v>23</v>
      </c>
      <c r="G22" s="22"/>
      <c r="H22" s="22"/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2213</v>
      </c>
      <c r="F23" s="45" t="s">
        <v>24</v>
      </c>
      <c r="G23" s="22">
        <v>1099737.1499999999</v>
      </c>
      <c r="H23" s="22">
        <v>1099737.1499999999</v>
      </c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2214</v>
      </c>
      <c r="F24" s="45" t="s">
        <v>25</v>
      </c>
      <c r="G24" s="22">
        <v>13703</v>
      </c>
      <c r="H24" s="22">
        <v>13703</v>
      </c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2215</v>
      </c>
      <c r="F25" s="45" t="s">
        <v>131</v>
      </c>
      <c r="G25" s="22">
        <v>178044.85</v>
      </c>
      <c r="H25" s="22">
        <v>178044.85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2216</v>
      </c>
      <c r="F26" s="45" t="s">
        <v>26</v>
      </c>
      <c r="G26" s="22">
        <v>676972.94</v>
      </c>
      <c r="H26" s="22">
        <v>676972.94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2217</v>
      </c>
      <c r="F27" s="45" t="s">
        <v>27</v>
      </c>
      <c r="G27" s="22">
        <v>18800</v>
      </c>
      <c r="H27" s="22">
        <v>18800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2218</v>
      </c>
      <c r="F28" s="45" t="s">
        <v>132</v>
      </c>
      <c r="G28" s="22">
        <v>4270</v>
      </c>
      <c r="H28" s="22">
        <v>4270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2221</v>
      </c>
      <c r="F29" s="45" t="s">
        <v>28</v>
      </c>
      <c r="G29" s="22">
        <v>345035.76</v>
      </c>
      <c r="H29" s="22">
        <v>345035.76</v>
      </c>
      <c r="I29" s="230">
        <f t="shared" si="0"/>
        <v>0</v>
      </c>
    </row>
    <row r="30" spans="1:9" ht="23.25" x14ac:dyDescent="0.35">
      <c r="A30" s="19"/>
      <c r="B30" s="19"/>
      <c r="C30" s="19"/>
      <c r="D30" s="23">
        <v>9995</v>
      </c>
      <c r="E30" s="23">
        <v>2222</v>
      </c>
      <c r="F30" s="45" t="s">
        <v>29</v>
      </c>
      <c r="G30" s="22">
        <v>22063.87</v>
      </c>
      <c r="H30" s="22">
        <v>22063.87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2231</v>
      </c>
      <c r="F31" s="45" t="s">
        <v>30</v>
      </c>
      <c r="G31" s="22"/>
      <c r="H31" s="22"/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2232</v>
      </c>
      <c r="F32" s="45" t="s">
        <v>31</v>
      </c>
      <c r="G32" s="22"/>
      <c r="H32" s="22"/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2241</v>
      </c>
      <c r="F33" s="45" t="s">
        <v>32</v>
      </c>
      <c r="G33" s="22">
        <v>1700</v>
      </c>
      <c r="H33" s="22">
        <v>1700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2242</v>
      </c>
      <c r="F34" s="45" t="s">
        <v>33</v>
      </c>
      <c r="G34" s="22">
        <v>14500.01</v>
      </c>
      <c r="H34" s="22">
        <v>14500.01</v>
      </c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2243</v>
      </c>
      <c r="F35" s="45" t="s">
        <v>34</v>
      </c>
      <c r="G35" s="22"/>
      <c r="H35" s="22"/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2244</v>
      </c>
      <c r="F36" s="45" t="s">
        <v>35</v>
      </c>
      <c r="G36" s="22">
        <v>60</v>
      </c>
      <c r="H36" s="22">
        <v>60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2251</v>
      </c>
      <c r="F37" s="45" t="s">
        <v>36</v>
      </c>
      <c r="G37" s="22">
        <v>1782202.64</v>
      </c>
      <c r="H37" s="22">
        <v>1770891.47</v>
      </c>
      <c r="I37" s="230">
        <f t="shared" si="0"/>
        <v>11311.169999999925</v>
      </c>
    </row>
    <row r="38" spans="1:9" ht="23.25" x14ac:dyDescent="0.35">
      <c r="A38" s="19"/>
      <c r="B38" s="19"/>
      <c r="C38" s="19"/>
      <c r="D38" s="20">
        <v>9995</v>
      </c>
      <c r="E38" s="20">
        <v>2253</v>
      </c>
      <c r="F38" s="45" t="s">
        <v>37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2254</v>
      </c>
      <c r="F39" s="45" t="s">
        <v>38</v>
      </c>
      <c r="G39" s="22"/>
      <c r="H39" s="22"/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2258</v>
      </c>
      <c r="F40" s="45" t="s">
        <v>39</v>
      </c>
      <c r="G40" s="22">
        <v>37332.06</v>
      </c>
      <c r="H40" s="22">
        <v>37332.06</v>
      </c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2261</v>
      </c>
      <c r="F41" s="45" t="s">
        <v>40</v>
      </c>
      <c r="G41" s="22"/>
      <c r="H41" s="22"/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2262</v>
      </c>
      <c r="F42" s="45" t="s">
        <v>41</v>
      </c>
      <c r="G42" s="22"/>
      <c r="H42" s="22"/>
      <c r="I42" s="230">
        <f t="shared" si="0"/>
        <v>0</v>
      </c>
    </row>
    <row r="43" spans="1:9" ht="23.25" x14ac:dyDescent="0.35">
      <c r="A43" s="19"/>
      <c r="B43" s="19"/>
      <c r="C43" s="19"/>
      <c r="D43" s="20">
        <v>9995</v>
      </c>
      <c r="E43" s="20">
        <v>2263</v>
      </c>
      <c r="F43" s="45" t="s">
        <v>42</v>
      </c>
      <c r="G43" s="22">
        <v>89768.06</v>
      </c>
      <c r="H43" s="22">
        <v>89768.06</v>
      </c>
      <c r="I43" s="230">
        <f t="shared" si="0"/>
        <v>0</v>
      </c>
    </row>
    <row r="44" spans="1:9" ht="23.25" x14ac:dyDescent="0.35">
      <c r="A44" s="19"/>
      <c r="B44" s="19"/>
      <c r="C44" s="19"/>
      <c r="D44" s="20">
        <v>9995</v>
      </c>
      <c r="E44" s="20">
        <v>2271</v>
      </c>
      <c r="F44" s="45" t="s">
        <v>43</v>
      </c>
      <c r="G44" s="22">
        <v>196333.54</v>
      </c>
      <c r="H44" s="22">
        <v>196333.54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2272</v>
      </c>
      <c r="F45" s="45" t="s">
        <v>44</v>
      </c>
      <c r="G45" s="22">
        <v>155379.95000000001</v>
      </c>
      <c r="H45" s="22">
        <v>155379.95000000001</v>
      </c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2281</v>
      </c>
      <c r="F46" s="45" t="s">
        <v>45</v>
      </c>
      <c r="G46" s="22">
        <v>2714</v>
      </c>
      <c r="H46" s="22">
        <v>2714</v>
      </c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2282</v>
      </c>
      <c r="F47" s="45" t="s">
        <v>46</v>
      </c>
      <c r="G47" s="22">
        <v>71461.95</v>
      </c>
      <c r="H47" s="22">
        <v>71461.95</v>
      </c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2284</v>
      </c>
      <c r="F48" s="45" t="s">
        <v>47</v>
      </c>
      <c r="G48" s="22"/>
      <c r="H48" s="22"/>
      <c r="I48" s="230">
        <f t="shared" si="0"/>
        <v>0</v>
      </c>
    </row>
    <row r="49" spans="1:9" ht="23.25" x14ac:dyDescent="0.35">
      <c r="A49" s="19"/>
      <c r="B49" s="19"/>
      <c r="C49" s="19"/>
      <c r="D49" s="20">
        <v>9995</v>
      </c>
      <c r="E49" s="20">
        <v>2285</v>
      </c>
      <c r="F49" s="45" t="s">
        <v>133</v>
      </c>
      <c r="G49" s="22"/>
      <c r="H49" s="22"/>
      <c r="I49" s="230">
        <f t="shared" si="0"/>
        <v>0</v>
      </c>
    </row>
    <row r="50" spans="1:9" ht="23.25" x14ac:dyDescent="0.35">
      <c r="A50" s="19"/>
      <c r="B50" s="19"/>
      <c r="C50" s="19"/>
      <c r="D50" s="20">
        <v>9995</v>
      </c>
      <c r="E50" s="20">
        <v>2286</v>
      </c>
      <c r="F50" s="45" t="s">
        <v>48</v>
      </c>
      <c r="G50" s="22"/>
      <c r="H50" s="22"/>
      <c r="I50" s="230">
        <f t="shared" si="0"/>
        <v>0</v>
      </c>
    </row>
    <row r="51" spans="1:9" ht="23.25" x14ac:dyDescent="0.35">
      <c r="A51" s="19"/>
      <c r="B51" s="19"/>
      <c r="C51" s="19"/>
      <c r="D51" s="20">
        <v>9995</v>
      </c>
      <c r="E51" s="23">
        <v>2287</v>
      </c>
      <c r="F51" s="45" t="s">
        <v>49</v>
      </c>
      <c r="G51" s="22">
        <v>1194785.22</v>
      </c>
      <c r="H51" s="22">
        <v>906714.92</v>
      </c>
      <c r="I51" s="230">
        <f t="shared" si="0"/>
        <v>288070.29999999993</v>
      </c>
    </row>
    <row r="52" spans="1:9" ht="24" thickBot="1" x14ac:dyDescent="0.4">
      <c r="A52" s="19"/>
      <c r="B52" s="19"/>
      <c r="C52" s="19"/>
      <c r="D52" s="20">
        <v>9995</v>
      </c>
      <c r="E52" s="20">
        <v>2288</v>
      </c>
      <c r="F52" s="45" t="s">
        <v>50</v>
      </c>
      <c r="G52" s="22"/>
      <c r="H52" s="22"/>
      <c r="I52" s="230">
        <f t="shared" si="0"/>
        <v>0</v>
      </c>
    </row>
    <row r="53" spans="1:9" ht="24" thickBot="1" x14ac:dyDescent="0.4">
      <c r="A53" s="46"/>
      <c r="B53" s="28"/>
      <c r="C53" s="28"/>
      <c r="D53" s="47"/>
      <c r="E53" s="29"/>
      <c r="F53" s="30" t="s">
        <v>51</v>
      </c>
      <c r="G53" s="48">
        <f>SUM(G22:G52)</f>
        <v>5904864.9999999991</v>
      </c>
      <c r="H53" s="49">
        <f>SUM(H22:H52)</f>
        <v>5605483.5300000003</v>
      </c>
      <c r="I53" s="230">
        <f t="shared" si="0"/>
        <v>299381.46999999881</v>
      </c>
    </row>
    <row r="54" spans="1:9" ht="23.25" x14ac:dyDescent="0.35">
      <c r="A54" s="50"/>
      <c r="B54" s="51"/>
      <c r="C54" s="51"/>
      <c r="D54" s="52"/>
      <c r="E54" s="52"/>
      <c r="F54" s="53" t="s">
        <v>52</v>
      </c>
      <c r="G54" s="54"/>
      <c r="H54" s="55"/>
      <c r="I54" s="230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2311</v>
      </c>
      <c r="F55" s="21" t="s">
        <v>53</v>
      </c>
      <c r="G55" s="22">
        <v>153622.39000000001</v>
      </c>
      <c r="H55" s="22">
        <v>153622.39000000001</v>
      </c>
      <c r="I55" s="230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2313</v>
      </c>
      <c r="F56" s="21" t="s">
        <v>134</v>
      </c>
      <c r="G56" s="22"/>
      <c r="H56" s="22"/>
      <c r="I56" s="230">
        <f t="shared" si="0"/>
        <v>0</v>
      </c>
    </row>
    <row r="57" spans="1:9" ht="23.25" x14ac:dyDescent="0.35">
      <c r="A57" s="19"/>
      <c r="B57" s="19"/>
      <c r="C57" s="19"/>
      <c r="D57" s="20">
        <v>9995</v>
      </c>
      <c r="E57" s="20">
        <v>2323</v>
      </c>
      <c r="F57" s="21" t="s">
        <v>54</v>
      </c>
      <c r="G57" s="22">
        <v>12272</v>
      </c>
      <c r="H57" s="22">
        <v>12272</v>
      </c>
      <c r="I57" s="230">
        <f t="shared" si="0"/>
        <v>0</v>
      </c>
    </row>
    <row r="58" spans="1:9" ht="23.25" x14ac:dyDescent="0.35">
      <c r="A58" s="19"/>
      <c r="B58" s="19"/>
      <c r="C58" s="19"/>
      <c r="D58" s="20">
        <v>9995</v>
      </c>
      <c r="E58" s="20">
        <v>2331</v>
      </c>
      <c r="F58" s="21" t="s">
        <v>55</v>
      </c>
      <c r="G58" s="22"/>
      <c r="H58" s="22"/>
      <c r="I58" s="230">
        <f t="shared" si="0"/>
        <v>0</v>
      </c>
    </row>
    <row r="59" spans="1:9" ht="23.25" x14ac:dyDescent="0.35">
      <c r="A59" s="19"/>
      <c r="B59" s="19"/>
      <c r="C59" s="19"/>
      <c r="D59" s="20">
        <v>9995</v>
      </c>
      <c r="E59" s="20">
        <v>2332</v>
      </c>
      <c r="F59" s="21" t="s">
        <v>135</v>
      </c>
      <c r="G59" s="22">
        <v>790</v>
      </c>
      <c r="H59" s="22">
        <v>790</v>
      </c>
      <c r="I59" s="230">
        <f t="shared" si="0"/>
        <v>0</v>
      </c>
    </row>
    <row r="60" spans="1:9" ht="23.25" x14ac:dyDescent="0.35">
      <c r="A60" s="19"/>
      <c r="B60" s="19"/>
      <c r="C60" s="19"/>
      <c r="D60" s="20">
        <v>9995</v>
      </c>
      <c r="E60" s="20">
        <v>2334</v>
      </c>
      <c r="F60" s="21" t="s">
        <v>56</v>
      </c>
      <c r="G60" s="22">
        <v>17250</v>
      </c>
      <c r="H60" s="22">
        <v>17250</v>
      </c>
      <c r="I60" s="230">
        <f t="shared" si="0"/>
        <v>0</v>
      </c>
    </row>
    <row r="61" spans="1:9" ht="23.25" x14ac:dyDescent="0.35">
      <c r="A61" s="19"/>
      <c r="B61" s="19"/>
      <c r="C61" s="19"/>
      <c r="D61" s="20">
        <v>9995</v>
      </c>
      <c r="E61" s="20">
        <v>2341</v>
      </c>
      <c r="F61" s="21" t="s">
        <v>57</v>
      </c>
      <c r="G61" s="22"/>
      <c r="H61" s="22"/>
      <c r="I61" s="230">
        <f t="shared" si="0"/>
        <v>0</v>
      </c>
    </row>
    <row r="62" spans="1:9" ht="23.25" x14ac:dyDescent="0.35">
      <c r="A62" s="19"/>
      <c r="B62" s="19"/>
      <c r="C62" s="19"/>
      <c r="D62" s="20">
        <v>9995</v>
      </c>
      <c r="E62" s="20">
        <v>2351</v>
      </c>
      <c r="F62" s="21" t="s">
        <v>136</v>
      </c>
      <c r="G62" s="22"/>
      <c r="H62" s="22"/>
      <c r="I62" s="230">
        <f t="shared" si="0"/>
        <v>0</v>
      </c>
    </row>
    <row r="63" spans="1:9" ht="23.25" x14ac:dyDescent="0.35">
      <c r="A63" s="19"/>
      <c r="B63" s="19"/>
      <c r="C63" s="19"/>
      <c r="D63" s="20">
        <v>9995</v>
      </c>
      <c r="E63" s="20">
        <v>2353</v>
      </c>
      <c r="F63" s="21" t="s">
        <v>58</v>
      </c>
      <c r="G63" s="22">
        <v>33254.19</v>
      </c>
      <c r="H63" s="22">
        <v>33254.19</v>
      </c>
      <c r="I63" s="230">
        <f t="shared" si="0"/>
        <v>0</v>
      </c>
    </row>
    <row r="64" spans="1:9" ht="23.25" x14ac:dyDescent="0.35">
      <c r="A64" s="19"/>
      <c r="B64" s="19"/>
      <c r="C64" s="19"/>
      <c r="D64" s="20">
        <v>9995</v>
      </c>
      <c r="E64" s="20">
        <v>2362</v>
      </c>
      <c r="F64" s="21" t="s">
        <v>147</v>
      </c>
      <c r="G64" s="22">
        <v>40719.22</v>
      </c>
      <c r="H64" s="22">
        <v>40719.22</v>
      </c>
      <c r="I64" s="230">
        <f t="shared" si="0"/>
        <v>0</v>
      </c>
    </row>
    <row r="65" spans="1:9" ht="23.25" x14ac:dyDescent="0.35">
      <c r="A65" s="19"/>
      <c r="B65" s="19"/>
      <c r="C65" s="19"/>
      <c r="D65" s="20">
        <v>9995</v>
      </c>
      <c r="E65" s="20">
        <v>2363</v>
      </c>
      <c r="F65" s="21" t="s">
        <v>148</v>
      </c>
      <c r="G65" s="22">
        <v>46008.62</v>
      </c>
      <c r="H65" s="22">
        <v>46008.62</v>
      </c>
      <c r="I65" s="230">
        <f t="shared" si="0"/>
        <v>0</v>
      </c>
    </row>
    <row r="66" spans="1:9" ht="23.25" x14ac:dyDescent="0.35">
      <c r="A66" s="19"/>
      <c r="B66" s="19"/>
      <c r="C66" s="19"/>
      <c r="D66" s="20">
        <v>9995</v>
      </c>
      <c r="E66" s="20">
        <v>2371</v>
      </c>
      <c r="F66" s="21" t="s">
        <v>59</v>
      </c>
      <c r="G66" s="22">
        <v>594727</v>
      </c>
      <c r="H66" s="22">
        <v>594727</v>
      </c>
      <c r="I66" s="230">
        <f t="shared" si="0"/>
        <v>0</v>
      </c>
    </row>
    <row r="67" spans="1:9" ht="23.25" x14ac:dyDescent="0.35">
      <c r="A67" s="19"/>
      <c r="B67" s="19"/>
      <c r="C67" s="19"/>
      <c r="D67" s="20">
        <v>9995</v>
      </c>
      <c r="E67" s="20">
        <v>2372</v>
      </c>
      <c r="F67" s="21" t="s">
        <v>137</v>
      </c>
      <c r="G67" s="22"/>
      <c r="H67" s="22"/>
      <c r="I67" s="230">
        <f t="shared" si="0"/>
        <v>0</v>
      </c>
    </row>
    <row r="68" spans="1:9" ht="23.25" x14ac:dyDescent="0.35">
      <c r="A68" s="19"/>
      <c r="B68" s="19"/>
      <c r="C68" s="19"/>
      <c r="D68" s="20">
        <v>9995</v>
      </c>
      <c r="E68" s="20">
        <v>2391</v>
      </c>
      <c r="F68" s="21" t="s">
        <v>60</v>
      </c>
      <c r="G68" s="22">
        <v>8449.2999999999993</v>
      </c>
      <c r="H68" s="22">
        <v>8449.2999999999993</v>
      </c>
      <c r="I68" s="230">
        <f t="shared" si="0"/>
        <v>0</v>
      </c>
    </row>
    <row r="69" spans="1:9" ht="23.25" x14ac:dyDescent="0.35">
      <c r="A69" s="19"/>
      <c r="B69" s="19"/>
      <c r="C69" s="19"/>
      <c r="D69" s="20">
        <v>9995</v>
      </c>
      <c r="E69" s="23">
        <v>2392</v>
      </c>
      <c r="F69" s="21" t="s">
        <v>61</v>
      </c>
      <c r="G69" s="22">
        <v>9681.09</v>
      </c>
      <c r="H69" s="22">
        <v>9681.09</v>
      </c>
      <c r="I69" s="230">
        <f t="shared" si="0"/>
        <v>0</v>
      </c>
    </row>
    <row r="70" spans="1:9" ht="23.25" x14ac:dyDescent="0.35">
      <c r="A70" s="19"/>
      <c r="B70" s="19"/>
      <c r="C70" s="19"/>
      <c r="D70" s="20">
        <v>9995</v>
      </c>
      <c r="E70" s="20">
        <v>2394</v>
      </c>
      <c r="F70" s="21" t="s">
        <v>62</v>
      </c>
      <c r="G70" s="22"/>
      <c r="H70" s="22"/>
      <c r="I70" s="230">
        <f t="shared" si="0"/>
        <v>0</v>
      </c>
    </row>
    <row r="71" spans="1:9" ht="23.25" x14ac:dyDescent="0.35">
      <c r="A71" s="19"/>
      <c r="B71" s="19"/>
      <c r="C71" s="19"/>
      <c r="D71" s="20">
        <v>9995</v>
      </c>
      <c r="E71" s="20">
        <v>2395</v>
      </c>
      <c r="F71" s="21" t="s">
        <v>63</v>
      </c>
      <c r="G71" s="22">
        <v>3493</v>
      </c>
      <c r="H71" s="22">
        <v>3493</v>
      </c>
      <c r="I71" s="230">
        <f t="shared" si="0"/>
        <v>0</v>
      </c>
    </row>
    <row r="72" spans="1:9" ht="23.25" x14ac:dyDescent="0.35">
      <c r="A72" s="19"/>
      <c r="B72" s="19"/>
      <c r="C72" s="19"/>
      <c r="D72" s="20">
        <v>9995</v>
      </c>
      <c r="E72" s="20">
        <v>2396</v>
      </c>
      <c r="F72" s="21" t="s">
        <v>64</v>
      </c>
      <c r="G72" s="22">
        <v>116334.51</v>
      </c>
      <c r="H72" s="22">
        <v>116334.51</v>
      </c>
      <c r="I72" s="230">
        <f t="shared" si="0"/>
        <v>0</v>
      </c>
    </row>
    <row r="73" spans="1:9" ht="23.25" x14ac:dyDescent="0.35">
      <c r="A73" s="56"/>
      <c r="B73" s="56"/>
      <c r="C73" s="56"/>
      <c r="D73" s="24">
        <v>9995</v>
      </c>
      <c r="E73" s="24">
        <v>2398</v>
      </c>
      <c r="F73" s="25" t="s">
        <v>138</v>
      </c>
      <c r="G73" s="26"/>
      <c r="H73" s="26"/>
      <c r="I73" s="230">
        <f t="shared" si="0"/>
        <v>0</v>
      </c>
    </row>
    <row r="74" spans="1:9" ht="24" thickBot="1" x14ac:dyDescent="0.4">
      <c r="A74" s="56"/>
      <c r="B74" s="56"/>
      <c r="C74" s="56"/>
      <c r="D74" s="24">
        <v>9995</v>
      </c>
      <c r="E74" s="24">
        <v>2399</v>
      </c>
      <c r="F74" s="25" t="s">
        <v>65</v>
      </c>
      <c r="G74" s="26">
        <v>35877.910000000003</v>
      </c>
      <c r="H74" s="26">
        <v>35877.910000000003</v>
      </c>
      <c r="I74" s="230">
        <f t="shared" si="0"/>
        <v>0</v>
      </c>
    </row>
    <row r="75" spans="1:9" ht="24" thickBot="1" x14ac:dyDescent="0.4">
      <c r="A75" s="57"/>
      <c r="B75" s="58"/>
      <c r="C75" s="58"/>
      <c r="D75" s="59"/>
      <c r="E75" s="60"/>
      <c r="F75" s="61" t="s">
        <v>66</v>
      </c>
      <c r="G75" s="62">
        <f>SUM(G55:G74)</f>
        <v>1072479.23</v>
      </c>
      <c r="H75" s="63">
        <f>SUM(H55:H74)</f>
        <v>1072479.23</v>
      </c>
      <c r="I75" s="230">
        <f t="shared" si="0"/>
        <v>0</v>
      </c>
    </row>
    <row r="76" spans="1:9" ht="23.25" x14ac:dyDescent="0.35">
      <c r="A76" s="50"/>
      <c r="B76" s="51"/>
      <c r="C76" s="51"/>
      <c r="D76" s="64"/>
      <c r="E76" s="64"/>
      <c r="F76" s="42" t="s">
        <v>67</v>
      </c>
      <c r="G76" s="65"/>
      <c r="H76" s="55"/>
      <c r="I76" s="230">
        <f t="shared" si="0"/>
        <v>0</v>
      </c>
    </row>
    <row r="77" spans="1:9" ht="23.25" x14ac:dyDescent="0.35">
      <c r="A77" s="19"/>
      <c r="B77" s="19"/>
      <c r="C77" s="19"/>
      <c r="D77" s="20">
        <v>9995</v>
      </c>
      <c r="E77" s="20">
        <v>2611</v>
      </c>
      <c r="F77" s="21" t="s">
        <v>68</v>
      </c>
      <c r="G77" s="22">
        <v>310935</v>
      </c>
      <c r="H77" s="22">
        <v>310935</v>
      </c>
      <c r="I77" s="230">
        <f t="shared" si="0"/>
        <v>0</v>
      </c>
    </row>
    <row r="78" spans="1:9" ht="23.25" x14ac:dyDescent="0.35">
      <c r="A78" s="19"/>
      <c r="B78" s="19"/>
      <c r="C78" s="19"/>
      <c r="D78" s="20">
        <v>9995</v>
      </c>
      <c r="E78" s="20">
        <v>2613</v>
      </c>
      <c r="F78" s="21" t="s">
        <v>69</v>
      </c>
      <c r="G78" s="22"/>
      <c r="H78" s="22"/>
      <c r="I78" s="230">
        <f t="shared" si="0"/>
        <v>0</v>
      </c>
    </row>
    <row r="79" spans="1:9" ht="23.25" x14ac:dyDescent="0.35">
      <c r="A79" s="19"/>
      <c r="B79" s="19"/>
      <c r="C79" s="19"/>
      <c r="D79" s="20">
        <v>9995</v>
      </c>
      <c r="E79" s="20">
        <v>2614</v>
      </c>
      <c r="F79" s="21" t="s">
        <v>139</v>
      </c>
      <c r="G79" s="22"/>
      <c r="H79" s="22"/>
      <c r="I79" s="230"/>
    </row>
    <row r="80" spans="1:9" ht="23.25" x14ac:dyDescent="0.35">
      <c r="A80" s="19"/>
      <c r="B80" s="19"/>
      <c r="C80" s="19"/>
      <c r="D80" s="20">
        <v>9995</v>
      </c>
      <c r="E80" s="20">
        <v>2641</v>
      </c>
      <c r="F80" s="21" t="s">
        <v>70</v>
      </c>
      <c r="G80" s="22"/>
      <c r="H80" s="22"/>
      <c r="I80" s="230">
        <f t="shared" si="0"/>
        <v>0</v>
      </c>
    </row>
    <row r="81" spans="1:9" ht="23.25" x14ac:dyDescent="0.35">
      <c r="A81" s="19"/>
      <c r="B81" s="19"/>
      <c r="C81" s="19"/>
      <c r="D81" s="20">
        <v>9995</v>
      </c>
      <c r="E81" s="20">
        <v>2648</v>
      </c>
      <c r="F81" s="21" t="s">
        <v>140</v>
      </c>
      <c r="G81" s="22"/>
      <c r="H81" s="22"/>
      <c r="I81" s="230"/>
    </row>
    <row r="82" spans="1:9" ht="23.25" x14ac:dyDescent="0.35">
      <c r="A82" s="19"/>
      <c r="B82" s="19"/>
      <c r="C82" s="19"/>
      <c r="D82" s="20">
        <v>9995</v>
      </c>
      <c r="E82" s="20">
        <v>2655</v>
      </c>
      <c r="F82" s="21" t="s">
        <v>71</v>
      </c>
      <c r="G82" s="22"/>
      <c r="H82" s="22"/>
      <c r="I82" s="230">
        <f t="shared" si="0"/>
        <v>0</v>
      </c>
    </row>
    <row r="83" spans="1:9" ht="23.25" x14ac:dyDescent="0.35">
      <c r="A83" s="19"/>
      <c r="B83" s="19"/>
      <c r="C83" s="19"/>
      <c r="D83" s="20">
        <v>9995</v>
      </c>
      <c r="E83" s="20">
        <v>2656</v>
      </c>
      <c r="F83" s="21" t="s">
        <v>141</v>
      </c>
      <c r="G83" s="22"/>
      <c r="H83" s="22"/>
      <c r="I83" s="230"/>
    </row>
    <row r="84" spans="1:9" ht="23.25" x14ac:dyDescent="0.35">
      <c r="A84" s="19"/>
      <c r="B84" s="19"/>
      <c r="C84" s="19"/>
      <c r="D84" s="20">
        <v>9995</v>
      </c>
      <c r="E84" s="20">
        <v>2657</v>
      </c>
      <c r="F84" s="21" t="s">
        <v>72</v>
      </c>
      <c r="G84" s="22"/>
      <c r="H84" s="22"/>
      <c r="I84" s="230">
        <f t="shared" si="0"/>
        <v>0</v>
      </c>
    </row>
    <row r="85" spans="1:9" ht="23.25" x14ac:dyDescent="0.35">
      <c r="A85" s="19"/>
      <c r="B85" s="19"/>
      <c r="C85" s="19"/>
      <c r="D85" s="20">
        <v>9995</v>
      </c>
      <c r="E85" s="20">
        <v>2658</v>
      </c>
      <c r="F85" s="21" t="s">
        <v>73</v>
      </c>
      <c r="G85" s="22"/>
      <c r="H85" s="22"/>
      <c r="I85" s="230">
        <f t="shared" si="0"/>
        <v>0</v>
      </c>
    </row>
    <row r="86" spans="1:9" ht="23.25" x14ac:dyDescent="0.35">
      <c r="A86" s="19"/>
      <c r="B86" s="19"/>
      <c r="C86" s="19"/>
      <c r="D86" s="20">
        <v>9995</v>
      </c>
      <c r="E86" s="20">
        <v>2662</v>
      </c>
      <c r="F86" s="25" t="s">
        <v>142</v>
      </c>
      <c r="G86" s="22"/>
      <c r="H86" s="22"/>
      <c r="I86" s="230"/>
    </row>
    <row r="87" spans="1:9" ht="23.25" x14ac:dyDescent="0.35">
      <c r="A87" s="19"/>
      <c r="B87" s="19"/>
      <c r="C87" s="19"/>
      <c r="D87" s="20">
        <v>9995</v>
      </c>
      <c r="E87" s="23">
        <v>2683</v>
      </c>
      <c r="F87" s="25" t="s">
        <v>74</v>
      </c>
      <c r="G87" s="22"/>
      <c r="H87" s="22"/>
      <c r="I87" s="230">
        <f t="shared" ref="I87:I101" si="1">+G87-H87</f>
        <v>0</v>
      </c>
    </row>
    <row r="88" spans="1:9" ht="23.25" x14ac:dyDescent="0.35">
      <c r="A88" s="56"/>
      <c r="B88" s="56"/>
      <c r="C88" s="56"/>
      <c r="D88" s="24">
        <v>9995</v>
      </c>
      <c r="E88" s="234">
        <v>2688</v>
      </c>
      <c r="F88" s="25" t="s">
        <v>143</v>
      </c>
      <c r="G88" s="22"/>
      <c r="H88" s="22"/>
      <c r="I88" s="230"/>
    </row>
    <row r="89" spans="1:9" ht="24" thickBot="1" x14ac:dyDescent="0.4">
      <c r="A89" s="56"/>
      <c r="B89" s="56"/>
      <c r="C89" s="56"/>
      <c r="D89" s="24">
        <v>9995</v>
      </c>
      <c r="E89" s="24">
        <v>2712</v>
      </c>
      <c r="F89" s="21" t="s">
        <v>75</v>
      </c>
      <c r="G89" s="22"/>
      <c r="H89" s="22"/>
      <c r="I89" s="230">
        <f t="shared" si="1"/>
        <v>0</v>
      </c>
    </row>
    <row r="90" spans="1:9" ht="24" thickBot="1" x14ac:dyDescent="0.4">
      <c r="A90" s="57"/>
      <c r="B90" s="58"/>
      <c r="C90" s="58"/>
      <c r="D90" s="66"/>
      <c r="E90" s="67"/>
      <c r="F90" s="61" t="s">
        <v>76</v>
      </c>
      <c r="G90" s="62">
        <f>SUM(G77:G89)</f>
        <v>310935</v>
      </c>
      <c r="H90" s="68">
        <f>SUM(H77:H89)</f>
        <v>310935</v>
      </c>
      <c r="I90" s="230">
        <f t="shared" si="1"/>
        <v>0</v>
      </c>
    </row>
    <row r="91" spans="1:9" ht="24" thickBot="1" x14ac:dyDescent="0.4">
      <c r="A91" s="32"/>
      <c r="B91" s="69"/>
      <c r="C91" s="69"/>
      <c r="D91" s="70"/>
      <c r="E91" s="70"/>
      <c r="F91" s="35"/>
      <c r="G91" s="36"/>
      <c r="H91" s="37"/>
      <c r="I91" s="230">
        <f t="shared" si="1"/>
        <v>0</v>
      </c>
    </row>
    <row r="92" spans="1:9" ht="24" thickBot="1" x14ac:dyDescent="0.4">
      <c r="A92" s="38"/>
      <c r="B92" s="39"/>
      <c r="C92" s="39"/>
      <c r="D92" s="71"/>
      <c r="E92" s="72"/>
      <c r="F92" s="30" t="s">
        <v>77</v>
      </c>
      <c r="G92" s="73">
        <f>+G90+G75+G53+G19</f>
        <v>37334987.109999999</v>
      </c>
      <c r="H92" s="74">
        <f>+H90+H75+H53+H19</f>
        <v>36887515.329999998</v>
      </c>
      <c r="I92" s="230">
        <f t="shared" si="1"/>
        <v>447471.78000000119</v>
      </c>
    </row>
    <row r="93" spans="1:9" ht="24" thickBot="1" x14ac:dyDescent="0.4">
      <c r="A93" s="32"/>
      <c r="B93" s="69"/>
      <c r="C93" s="69"/>
      <c r="D93" s="70"/>
      <c r="E93" s="70"/>
      <c r="F93" s="75"/>
      <c r="G93" s="76"/>
      <c r="H93" s="77"/>
      <c r="I93" s="230">
        <f t="shared" si="1"/>
        <v>0</v>
      </c>
    </row>
    <row r="94" spans="1:9" ht="24" thickBot="1" x14ac:dyDescent="0.4">
      <c r="A94" s="78" t="s">
        <v>2</v>
      </c>
      <c r="B94" s="79" t="s">
        <v>3</v>
      </c>
      <c r="C94" s="80" t="s">
        <v>4</v>
      </c>
      <c r="D94" s="79" t="s">
        <v>5</v>
      </c>
      <c r="E94" s="79" t="s">
        <v>6</v>
      </c>
      <c r="F94" s="81"/>
      <c r="G94" s="82"/>
      <c r="H94" s="83"/>
      <c r="I94" s="230">
        <f t="shared" si="1"/>
        <v>0</v>
      </c>
    </row>
    <row r="95" spans="1:9" ht="24" thickBot="1" x14ac:dyDescent="0.4">
      <c r="A95" s="84">
        <v>11</v>
      </c>
      <c r="B95" s="85"/>
      <c r="C95" s="86">
        <v>2</v>
      </c>
      <c r="D95" s="85"/>
      <c r="E95" s="14"/>
      <c r="F95" s="87" t="s">
        <v>9</v>
      </c>
      <c r="G95" s="88" t="s">
        <v>7</v>
      </c>
      <c r="H95" s="89" t="s">
        <v>8</v>
      </c>
      <c r="I95" s="230"/>
    </row>
    <row r="96" spans="1:9" ht="23.25" x14ac:dyDescent="0.35">
      <c r="A96" s="90"/>
      <c r="B96" s="91"/>
      <c r="C96" s="91"/>
      <c r="D96" s="92">
        <v>100</v>
      </c>
      <c r="E96" s="93">
        <v>2111</v>
      </c>
      <c r="F96" s="94" t="s">
        <v>10</v>
      </c>
      <c r="G96" s="95">
        <v>5330036.3099999996</v>
      </c>
      <c r="H96" s="95">
        <v>5330036.3099999996</v>
      </c>
      <c r="I96" s="230">
        <f t="shared" si="1"/>
        <v>0</v>
      </c>
    </row>
    <row r="97" spans="1:9" ht="23.25" x14ac:dyDescent="0.35">
      <c r="A97" s="19"/>
      <c r="B97" s="19"/>
      <c r="C97" s="19"/>
      <c r="D97" s="236">
        <v>100</v>
      </c>
      <c r="E97" s="93">
        <v>2151</v>
      </c>
      <c r="F97" s="21" t="s">
        <v>18</v>
      </c>
      <c r="G97" s="22">
        <v>477309.11</v>
      </c>
      <c r="H97" s="22">
        <v>477309.11</v>
      </c>
      <c r="I97" s="230">
        <f t="shared" ref="I97:I99" si="2">+G97-H97</f>
        <v>0</v>
      </c>
    </row>
    <row r="98" spans="1:9" ht="23.25" x14ac:dyDescent="0.35">
      <c r="A98" s="19"/>
      <c r="B98" s="19"/>
      <c r="C98" s="19"/>
      <c r="D98" s="236">
        <v>100</v>
      </c>
      <c r="E98" s="93">
        <v>2152</v>
      </c>
      <c r="F98" s="21" t="s">
        <v>19</v>
      </c>
      <c r="G98" s="22">
        <v>477982.25</v>
      </c>
      <c r="H98" s="22">
        <v>477982.25</v>
      </c>
      <c r="I98" s="230">
        <f t="shared" si="2"/>
        <v>0</v>
      </c>
    </row>
    <row r="99" spans="1:9" ht="24" thickBot="1" x14ac:dyDescent="0.4">
      <c r="A99" s="56"/>
      <c r="B99" s="56"/>
      <c r="C99" s="56"/>
      <c r="D99" s="237">
        <v>100</v>
      </c>
      <c r="E99" s="235">
        <v>2153</v>
      </c>
      <c r="F99" s="25" t="s">
        <v>20</v>
      </c>
      <c r="G99" s="26">
        <v>65301.52</v>
      </c>
      <c r="H99" s="26">
        <v>65301.52</v>
      </c>
      <c r="I99" s="230">
        <f t="shared" si="2"/>
        <v>0</v>
      </c>
    </row>
    <row r="100" spans="1:9" ht="24" thickBot="1" x14ac:dyDescent="0.4">
      <c r="A100" s="96"/>
      <c r="B100" s="97"/>
      <c r="C100" s="97"/>
      <c r="D100" s="98"/>
      <c r="E100" s="98"/>
      <c r="F100" s="99" t="s">
        <v>21</v>
      </c>
      <c r="G100" s="100">
        <f>SUM(G96:G99)</f>
        <v>6350629.1899999995</v>
      </c>
      <c r="H100" s="101">
        <f>SUM(H96:H99)</f>
        <v>6350629.1899999995</v>
      </c>
      <c r="I100" s="230">
        <f t="shared" si="1"/>
        <v>0</v>
      </c>
    </row>
    <row r="101" spans="1:9" ht="24" thickBot="1" x14ac:dyDescent="0.4">
      <c r="A101" s="32"/>
      <c r="B101" s="33"/>
      <c r="C101" s="33"/>
      <c r="D101" s="34"/>
      <c r="E101" s="34"/>
      <c r="F101" s="35"/>
      <c r="G101" s="36"/>
      <c r="H101" s="102"/>
      <c r="I101" s="230">
        <f t="shared" si="1"/>
        <v>0</v>
      </c>
    </row>
    <row r="102" spans="1:9" ht="23.25" x14ac:dyDescent="0.35">
      <c r="A102" s="103"/>
      <c r="B102" s="103"/>
      <c r="C102" s="103"/>
      <c r="D102" s="104"/>
      <c r="E102" s="104"/>
      <c r="F102" s="105"/>
      <c r="G102" s="106"/>
      <c r="H102" s="107"/>
      <c r="I102" s="230">
        <f t="shared" ref="I102:I125" si="3">+G102-H102</f>
        <v>0</v>
      </c>
    </row>
    <row r="103" spans="1:9" ht="24" thickBot="1" x14ac:dyDescent="0.4">
      <c r="A103" s="103"/>
      <c r="B103" s="103"/>
      <c r="C103" s="103"/>
      <c r="D103" s="104"/>
      <c r="E103" s="104"/>
      <c r="F103" s="105"/>
      <c r="G103" s="106"/>
      <c r="H103" s="107"/>
      <c r="I103" s="230">
        <f t="shared" si="3"/>
        <v>0</v>
      </c>
    </row>
    <row r="104" spans="1:9" ht="24" thickBot="1" x14ac:dyDescent="0.4">
      <c r="A104" s="57"/>
      <c r="B104" s="58"/>
      <c r="C104" s="58"/>
      <c r="D104" s="108"/>
      <c r="E104" s="109"/>
      <c r="F104" s="61" t="s">
        <v>78</v>
      </c>
      <c r="G104" s="110">
        <f>G92+G100</f>
        <v>43685616.299999997</v>
      </c>
      <c r="H104" s="111">
        <f>H92+H100</f>
        <v>43238144.519999996</v>
      </c>
      <c r="I104" s="230">
        <f t="shared" si="3"/>
        <v>447471.78000000119</v>
      </c>
    </row>
    <row r="105" spans="1:9" ht="23.25" x14ac:dyDescent="0.35">
      <c r="A105" s="112"/>
      <c r="B105" s="112"/>
      <c r="C105" s="112"/>
      <c r="D105" s="112"/>
      <c r="E105" s="112"/>
      <c r="F105" s="112"/>
      <c r="G105" s="113"/>
      <c r="H105" s="114"/>
      <c r="I105" s="230">
        <f t="shared" si="3"/>
        <v>0</v>
      </c>
    </row>
    <row r="106" spans="1:9" ht="24" thickBot="1" x14ac:dyDescent="0.4">
      <c r="A106" s="115"/>
      <c r="B106" s="115"/>
      <c r="C106" s="115"/>
      <c r="D106" s="115"/>
      <c r="E106" s="115"/>
      <c r="F106" s="116"/>
      <c r="G106" s="117"/>
      <c r="H106" s="118"/>
      <c r="I106" s="230">
        <f t="shared" si="3"/>
        <v>0</v>
      </c>
    </row>
    <row r="107" spans="1:9" ht="24" thickBot="1" x14ac:dyDescent="0.4">
      <c r="A107" s="84"/>
      <c r="B107" s="85"/>
      <c r="C107" s="85"/>
      <c r="D107" s="85"/>
      <c r="E107" s="85"/>
      <c r="F107" s="79"/>
      <c r="G107" s="79" t="s">
        <v>7</v>
      </c>
      <c r="H107" s="119" t="s">
        <v>8</v>
      </c>
      <c r="I107" s="230"/>
    </row>
    <row r="108" spans="1:9" ht="23.25" x14ac:dyDescent="0.35">
      <c r="A108" s="120" t="s">
        <v>2</v>
      </c>
      <c r="B108" s="121" t="s">
        <v>3</v>
      </c>
      <c r="C108" s="121" t="s">
        <v>79</v>
      </c>
      <c r="D108" s="121" t="s">
        <v>5</v>
      </c>
      <c r="E108" s="121" t="s">
        <v>80</v>
      </c>
      <c r="F108" s="122" t="s">
        <v>81</v>
      </c>
      <c r="G108" s="123"/>
      <c r="H108" s="124"/>
      <c r="I108" s="230">
        <f t="shared" si="3"/>
        <v>0</v>
      </c>
    </row>
    <row r="109" spans="1:9" ht="23.25" x14ac:dyDescent="0.35">
      <c r="A109" s="125">
        <v>98</v>
      </c>
      <c r="B109" s="126"/>
      <c r="C109" s="126"/>
      <c r="D109" s="126">
        <v>9995</v>
      </c>
      <c r="E109" s="126">
        <v>2412</v>
      </c>
      <c r="F109" s="127" t="s">
        <v>82</v>
      </c>
      <c r="G109" s="128">
        <v>53000</v>
      </c>
      <c r="H109" s="128">
        <v>53000</v>
      </c>
      <c r="I109" s="230">
        <f t="shared" si="3"/>
        <v>0</v>
      </c>
    </row>
    <row r="110" spans="1:9" ht="23.25" x14ac:dyDescent="0.35">
      <c r="A110" s="126"/>
      <c r="B110" s="126"/>
      <c r="C110" s="126"/>
      <c r="D110" s="129">
        <v>9995</v>
      </c>
      <c r="E110" s="129">
        <v>2414</v>
      </c>
      <c r="F110" s="130" t="s">
        <v>83</v>
      </c>
      <c r="G110" s="128">
        <v>5000</v>
      </c>
      <c r="H110" s="128">
        <v>5000</v>
      </c>
      <c r="I110" s="230">
        <f t="shared" si="3"/>
        <v>0</v>
      </c>
    </row>
    <row r="111" spans="1:9" ht="24" thickBot="1" x14ac:dyDescent="0.4">
      <c r="A111" s="131"/>
      <c r="B111" s="131"/>
      <c r="C111" s="131"/>
      <c r="D111" s="132">
        <v>9995</v>
      </c>
      <c r="E111" s="132">
        <v>2416</v>
      </c>
      <c r="F111" s="133" t="s">
        <v>84</v>
      </c>
      <c r="G111" s="134">
        <v>65000</v>
      </c>
      <c r="H111" s="134">
        <v>65000</v>
      </c>
      <c r="I111" s="230">
        <f t="shared" si="3"/>
        <v>0</v>
      </c>
    </row>
    <row r="112" spans="1:9" ht="24" thickBot="1" x14ac:dyDescent="0.4">
      <c r="A112" s="135"/>
      <c r="B112" s="136"/>
      <c r="C112" s="136"/>
      <c r="D112" s="137"/>
      <c r="E112" s="137"/>
      <c r="F112" s="138" t="s">
        <v>85</v>
      </c>
      <c r="G112" s="139">
        <f>SUM(G109:G111)</f>
        <v>123000</v>
      </c>
      <c r="H112" s="140">
        <f>SUM(H109:H111)</f>
        <v>123000</v>
      </c>
      <c r="I112" s="230">
        <f t="shared" si="3"/>
        <v>0</v>
      </c>
    </row>
    <row r="113" spans="1:9" ht="24" thickBot="1" x14ac:dyDescent="0.4">
      <c r="A113" s="141"/>
      <c r="B113" s="141"/>
      <c r="C113" s="141"/>
      <c r="D113" s="142"/>
      <c r="E113" s="142"/>
      <c r="F113" s="143"/>
      <c r="G113" s="118"/>
      <c r="H113" s="118"/>
      <c r="I113" s="230">
        <f t="shared" si="3"/>
        <v>0</v>
      </c>
    </row>
    <row r="114" spans="1:9" ht="24" thickBot="1" x14ac:dyDescent="0.4">
      <c r="A114" s="57"/>
      <c r="B114" s="58"/>
      <c r="C114" s="58"/>
      <c r="D114" s="67"/>
      <c r="E114" s="70"/>
      <c r="F114" s="144" t="s">
        <v>86</v>
      </c>
      <c r="G114" s="157">
        <f>G92+G100+G112</f>
        <v>43808616.299999997</v>
      </c>
      <c r="H114" s="111">
        <f>H92+H100+H112</f>
        <v>43361144.519999996</v>
      </c>
      <c r="I114" s="230">
        <f t="shared" si="3"/>
        <v>447471.78000000119</v>
      </c>
    </row>
    <row r="115" spans="1:9" ht="23.25" x14ac:dyDescent="0.35">
      <c r="A115" s="141"/>
      <c r="B115" s="141"/>
      <c r="C115" s="141"/>
      <c r="D115" s="142"/>
      <c r="E115" s="142"/>
      <c r="F115" s="143"/>
      <c r="G115" s="118"/>
      <c r="H115" s="118"/>
      <c r="I115" s="230">
        <f t="shared" si="3"/>
        <v>0</v>
      </c>
    </row>
    <row r="116" spans="1:9" ht="24" thickBot="1" x14ac:dyDescent="0.4">
      <c r="A116" s="112"/>
      <c r="B116" s="112"/>
      <c r="C116" s="112"/>
      <c r="D116" s="112"/>
      <c r="E116" s="112"/>
      <c r="F116" s="116"/>
      <c r="G116" s="116"/>
      <c r="H116" s="112"/>
      <c r="I116" s="230">
        <f t="shared" si="3"/>
        <v>0</v>
      </c>
    </row>
    <row r="117" spans="1:9" ht="24" thickBot="1" x14ac:dyDescent="0.4">
      <c r="A117" s="262" t="s">
        <v>87</v>
      </c>
      <c r="B117" s="263"/>
      <c r="C117" s="263"/>
      <c r="D117" s="263"/>
      <c r="E117" s="263"/>
      <c r="F117" s="231" t="s">
        <v>88</v>
      </c>
      <c r="G117" s="83" t="s">
        <v>7</v>
      </c>
      <c r="H117" s="83" t="s">
        <v>8</v>
      </c>
      <c r="I117" s="230"/>
    </row>
    <row r="118" spans="1:9" ht="24" thickBot="1" x14ac:dyDescent="0.4">
      <c r="A118" s="145" t="s">
        <v>89</v>
      </c>
      <c r="B118" s="146"/>
      <c r="C118" s="146" t="s">
        <v>90</v>
      </c>
      <c r="D118" s="146"/>
      <c r="E118" s="147"/>
      <c r="F118" s="231" t="s">
        <v>91</v>
      </c>
      <c r="G118" s="148"/>
      <c r="H118" s="148"/>
      <c r="I118" s="230">
        <f t="shared" si="3"/>
        <v>0</v>
      </c>
    </row>
    <row r="119" spans="1:9" ht="23.25" x14ac:dyDescent="0.35">
      <c r="A119" s="8" t="s">
        <v>2</v>
      </c>
      <c r="B119" s="9" t="s">
        <v>3</v>
      </c>
      <c r="C119" s="9" t="s">
        <v>79</v>
      </c>
      <c r="D119" s="9" t="s">
        <v>5</v>
      </c>
      <c r="E119" s="149"/>
      <c r="F119" s="150" t="s">
        <v>81</v>
      </c>
      <c r="G119" s="151"/>
      <c r="H119" s="152"/>
      <c r="I119" s="230">
        <f t="shared" si="3"/>
        <v>0</v>
      </c>
    </row>
    <row r="120" spans="1:9" ht="23.25" x14ac:dyDescent="0.35">
      <c r="A120" s="126"/>
      <c r="B120" s="126"/>
      <c r="C120" s="126"/>
      <c r="D120" s="126">
        <v>9995</v>
      </c>
      <c r="E120" s="126"/>
      <c r="F120" s="127" t="s">
        <v>92</v>
      </c>
      <c r="G120" s="128"/>
      <c r="H120" s="128"/>
      <c r="I120" s="230">
        <f t="shared" si="3"/>
        <v>0</v>
      </c>
    </row>
    <row r="121" spans="1:9" ht="23.25" x14ac:dyDescent="0.35">
      <c r="A121" s="126"/>
      <c r="B121" s="126"/>
      <c r="C121" s="126"/>
      <c r="D121" s="126">
        <v>9995</v>
      </c>
      <c r="E121" s="126"/>
      <c r="F121" s="127" t="s">
        <v>93</v>
      </c>
      <c r="G121" s="128">
        <v>23608600</v>
      </c>
      <c r="H121" s="128"/>
      <c r="I121" s="230">
        <f t="shared" si="3"/>
        <v>23608600</v>
      </c>
    </row>
    <row r="122" spans="1:9" ht="24" thickBot="1" x14ac:dyDescent="0.4">
      <c r="A122" s="131"/>
      <c r="B122" s="131"/>
      <c r="C122" s="131"/>
      <c r="D122" s="131">
        <v>9995</v>
      </c>
      <c r="E122" s="131"/>
      <c r="F122" s="153" t="s">
        <v>94</v>
      </c>
      <c r="G122" s="134"/>
      <c r="H122" s="134">
        <v>24056072</v>
      </c>
      <c r="I122" s="230">
        <f t="shared" si="3"/>
        <v>-24056072</v>
      </c>
    </row>
    <row r="123" spans="1:9" ht="24" thickBot="1" x14ac:dyDescent="0.4">
      <c r="A123" s="135"/>
      <c r="B123" s="136"/>
      <c r="C123" s="136"/>
      <c r="D123" s="154"/>
      <c r="E123" s="155"/>
      <c r="F123" s="156" t="s">
        <v>85</v>
      </c>
      <c r="G123" s="139">
        <f>SUM(G120:G122)</f>
        <v>23608600</v>
      </c>
      <c r="H123" s="140">
        <f>SUM(H120:H122)</f>
        <v>24056072</v>
      </c>
      <c r="I123" s="230">
        <f t="shared" si="3"/>
        <v>-447472</v>
      </c>
    </row>
    <row r="124" spans="1:9" ht="24" thickBot="1" x14ac:dyDescent="0.4">
      <c r="A124" s="112"/>
      <c r="B124" s="112"/>
      <c r="C124" s="112"/>
      <c r="D124" s="112"/>
      <c r="E124" s="112"/>
      <c r="F124" s="112"/>
      <c r="G124" s="112"/>
      <c r="H124" s="112"/>
      <c r="I124" s="230">
        <f t="shared" si="3"/>
        <v>0</v>
      </c>
    </row>
    <row r="125" spans="1:9" ht="24" thickBot="1" x14ac:dyDescent="0.4">
      <c r="A125" s="57"/>
      <c r="B125" s="58"/>
      <c r="C125" s="58"/>
      <c r="D125" s="67"/>
      <c r="E125" s="70"/>
      <c r="F125" s="144" t="s">
        <v>95</v>
      </c>
      <c r="G125" s="157">
        <f>+G123+G114</f>
        <v>67417216.299999997</v>
      </c>
      <c r="H125" s="158">
        <f>+H123+H114</f>
        <v>67417216.519999996</v>
      </c>
      <c r="I125" s="230">
        <f t="shared" si="3"/>
        <v>-0.2199999988079071</v>
      </c>
    </row>
  </sheetData>
  <mergeCells count="3">
    <mergeCell ref="A1:H1"/>
    <mergeCell ref="A2:H2"/>
    <mergeCell ref="A117:E117"/>
  </mergeCells>
  <pageMargins left="0.25" right="0.25" top="0.75" bottom="0.75" header="0.3" footer="0.3"/>
  <pageSetup scale="39" fitToHeight="0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topLeftCell="A7" zoomScale="60" zoomScaleNormal="100" workbookViewId="0">
      <selection activeCell="F40" sqref="F40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268" t="s">
        <v>96</v>
      </c>
      <c r="B2" s="269"/>
      <c r="C2" s="269"/>
      <c r="D2" s="269"/>
      <c r="E2" s="269"/>
      <c r="F2" s="270"/>
    </row>
    <row r="3" spans="1:6" ht="22.5" x14ac:dyDescent="0.3">
      <c r="A3" s="271" t="s">
        <v>97</v>
      </c>
      <c r="B3" s="272"/>
      <c r="C3" s="272"/>
      <c r="D3" s="272"/>
      <c r="E3" s="272"/>
      <c r="F3" s="273"/>
    </row>
    <row r="4" spans="1:6" ht="22.5" x14ac:dyDescent="0.3">
      <c r="A4" s="159"/>
      <c r="B4" s="246"/>
      <c r="C4" s="246"/>
      <c r="D4" s="246"/>
      <c r="E4" s="246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74">
        <v>5139</v>
      </c>
      <c r="C6" s="274"/>
      <c r="D6" s="166"/>
      <c r="E6" s="167"/>
      <c r="F6" s="168"/>
    </row>
    <row r="7" spans="1:6" ht="22.5" x14ac:dyDescent="0.3">
      <c r="A7" s="165" t="s">
        <v>99</v>
      </c>
      <c r="B7" s="275" t="s">
        <v>181</v>
      </c>
      <c r="C7" s="276"/>
      <c r="D7" s="166"/>
      <c r="E7" s="167"/>
      <c r="F7" s="168"/>
    </row>
    <row r="8" spans="1:6" ht="23.25" thickBot="1" x14ac:dyDescent="0.35">
      <c r="A8" s="169" t="s">
        <v>100</v>
      </c>
      <c r="B8" s="277">
        <v>2016</v>
      </c>
      <c r="C8" s="277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78"/>
      <c r="B10" s="279"/>
      <c r="C10" s="279"/>
      <c r="D10" s="279"/>
      <c r="E10" s="279"/>
      <c r="F10" s="280"/>
    </row>
    <row r="11" spans="1:6" x14ac:dyDescent="0.25">
      <c r="A11" s="281" t="s">
        <v>101</v>
      </c>
      <c r="B11" s="282"/>
      <c r="C11" s="282"/>
      <c r="D11" s="283" t="s">
        <v>102</v>
      </c>
      <c r="E11" s="282" t="s">
        <v>103</v>
      </c>
      <c r="F11" s="286" t="s">
        <v>104</v>
      </c>
    </row>
    <row r="12" spans="1:6" x14ac:dyDescent="0.25">
      <c r="A12" s="281"/>
      <c r="B12" s="282"/>
      <c r="C12" s="282"/>
      <c r="D12" s="283"/>
      <c r="E12" s="282"/>
      <c r="F12" s="286"/>
    </row>
    <row r="13" spans="1:6" ht="22.5" x14ac:dyDescent="0.3">
      <c r="A13" s="287" t="s">
        <v>89</v>
      </c>
      <c r="B13" s="288"/>
      <c r="C13" s="288"/>
      <c r="D13" s="284"/>
      <c r="E13" s="285"/>
      <c r="F13" s="247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29228989.370000001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4">
        <v>16270402</v>
      </c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>
        <v>321427</v>
      </c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52154151.370000005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67" t="s">
        <v>0</v>
      </c>
      <c r="B26" s="267"/>
      <c r="C26" s="267"/>
      <c r="D26" s="267"/>
      <c r="E26" s="267"/>
      <c r="F26" s="267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265" t="s">
        <v>114</v>
      </c>
      <c r="B28" s="265"/>
      <c r="C28" s="265"/>
      <c r="D28" s="265"/>
      <c r="E28" s="265"/>
      <c r="F28" s="265"/>
    </row>
    <row r="29" spans="1:6" ht="22.5" x14ac:dyDescent="0.3">
      <c r="A29" s="266" t="s">
        <v>182</v>
      </c>
      <c r="B29" s="266"/>
      <c r="C29" s="266"/>
      <c r="D29" s="266"/>
      <c r="E29" s="266"/>
      <c r="F29" s="266"/>
    </row>
    <row r="30" spans="1:6" ht="23.25" thickBot="1" x14ac:dyDescent="0.35">
      <c r="A30" s="265" t="s">
        <v>115</v>
      </c>
      <c r="B30" s="265"/>
      <c r="C30" s="265"/>
      <c r="D30" s="265"/>
      <c r="E30" s="265"/>
      <c r="F30" s="265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115256304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511810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190383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115577731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115256304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115577731</v>
      </c>
    </row>
    <row r="40" spans="1:6" ht="23.25" thickBot="1" x14ac:dyDescent="0.35">
      <c r="A40" s="173" t="s">
        <v>152</v>
      </c>
      <c r="B40" s="174"/>
      <c r="C40" s="174"/>
      <c r="D40" s="174"/>
      <c r="E40" s="176"/>
      <c r="F40" s="211">
        <f>F37-F39</f>
        <v>-321427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265" t="s">
        <v>120</v>
      </c>
      <c r="B42" s="265"/>
      <c r="C42" s="265"/>
      <c r="D42" s="265"/>
      <c r="E42" s="265"/>
      <c r="F42" s="265"/>
    </row>
    <row r="43" spans="1:6" ht="22.5" x14ac:dyDescent="0.3">
      <c r="A43" s="266" t="s">
        <v>182</v>
      </c>
      <c r="B43" s="266"/>
      <c r="C43" s="266"/>
      <c r="D43" s="266"/>
      <c r="E43" s="266"/>
      <c r="F43" s="266"/>
    </row>
    <row r="44" spans="1:6" ht="22.5" x14ac:dyDescent="0.3">
      <c r="A44" s="265" t="s">
        <v>115</v>
      </c>
      <c r="B44" s="265"/>
      <c r="C44" s="265"/>
      <c r="D44" s="265"/>
      <c r="E44" s="265"/>
      <c r="F44" s="265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437853482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+F15+F17</f>
        <v>35562322.370000005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51832724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421583080.37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437853482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421583080.37</v>
      </c>
    </row>
    <row r="54" spans="1:6" ht="23.25" thickBot="1" x14ac:dyDescent="0.35">
      <c r="A54" s="173" t="s">
        <v>153</v>
      </c>
      <c r="B54" s="174"/>
      <c r="C54" s="174"/>
      <c r="D54" s="174"/>
      <c r="E54" s="176"/>
      <c r="F54" s="224">
        <f>F51-F53</f>
        <v>16270401.629999995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264" t="s">
        <v>127</v>
      </c>
      <c r="B60" s="264"/>
      <c r="C60" s="264"/>
      <c r="D60" s="210"/>
      <c r="E60" s="210"/>
      <c r="F60" s="210"/>
    </row>
    <row r="61" spans="1:6" ht="22.5" x14ac:dyDescent="0.3">
      <c r="A61" s="264" t="s">
        <v>128</v>
      </c>
      <c r="B61" s="264"/>
      <c r="C61" s="264"/>
      <c r="D61" s="210"/>
      <c r="E61" s="210"/>
      <c r="F61" s="210"/>
    </row>
    <row r="62" spans="1:6" ht="22.5" x14ac:dyDescent="0.3">
      <c r="A62" s="264" t="s">
        <v>129</v>
      </c>
      <c r="B62" s="264"/>
      <c r="C62" s="264"/>
      <c r="D62" s="210"/>
      <c r="E62" s="210"/>
      <c r="F62" s="210"/>
    </row>
  </sheetData>
  <mergeCells count="21"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</mergeCells>
  <pageMargins left="0.7" right="0.7" top="0.75" bottom="0.75" header="0.3" footer="0.3"/>
  <pageSetup scale="42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4"/>
  <sheetViews>
    <sheetView view="pageBreakPreview" zoomScale="60" zoomScaleNormal="100" workbookViewId="0">
      <selection sqref="A1:H194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3" bestFit="1" customWidth="1"/>
  </cols>
  <sheetData>
    <row r="1" spans="1:9" ht="23.25" thickBot="1" x14ac:dyDescent="0.35">
      <c r="A1" s="260" t="s">
        <v>0</v>
      </c>
      <c r="B1" s="261"/>
      <c r="C1" s="261"/>
      <c r="D1" s="261"/>
      <c r="E1" s="261"/>
      <c r="F1" s="261"/>
      <c r="G1" s="261"/>
      <c r="H1" s="261"/>
    </row>
    <row r="2" spans="1:9" ht="23.25" thickBot="1" x14ac:dyDescent="0.35">
      <c r="A2" s="260" t="s">
        <v>183</v>
      </c>
      <c r="B2" s="261"/>
      <c r="C2" s="261"/>
      <c r="D2" s="261"/>
      <c r="E2" s="261"/>
      <c r="F2" s="261"/>
      <c r="G2" s="261"/>
      <c r="H2" s="26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17363281.329999998</v>
      </c>
      <c r="H6" s="22">
        <v>17363281.329999998</v>
      </c>
      <c r="I6" s="230">
        <f>+G6-H6</f>
        <v>0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272843.78000000003</v>
      </c>
      <c r="H7" s="22">
        <v>272843.78000000003</v>
      </c>
      <c r="I7" s="230">
        <f t="shared" ref="I7:I80" si="0">+G7-H7</f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/>
      <c r="H8" s="22"/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684649.9</v>
      </c>
      <c r="H9" s="22">
        <v>670483.34</v>
      </c>
      <c r="I9" s="230">
        <f t="shared" si="0"/>
        <v>14166.560000000056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403657.98</v>
      </c>
      <c r="H10" s="22">
        <v>403657.98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1400524.32</v>
      </c>
      <c r="H11" s="22">
        <v>1400524.32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146</v>
      </c>
      <c r="G12" s="22">
        <v>90900</v>
      </c>
      <c r="H12" s="22">
        <v>90900</v>
      </c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/>
      <c r="H14" s="22"/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2151</v>
      </c>
      <c r="F15" s="21" t="s">
        <v>18</v>
      </c>
      <c r="G15" s="22">
        <v>982158.75</v>
      </c>
      <c r="H15" s="22">
        <v>960128.75</v>
      </c>
      <c r="I15" s="230">
        <f t="shared" si="0"/>
        <v>22030</v>
      </c>
    </row>
    <row r="16" spans="1:9" ht="23.25" x14ac:dyDescent="0.35">
      <c r="A16" s="19"/>
      <c r="B16" s="19"/>
      <c r="C16" s="19"/>
      <c r="D16" s="20">
        <v>9995</v>
      </c>
      <c r="E16" s="20">
        <v>2152</v>
      </c>
      <c r="F16" s="21" t="s">
        <v>19</v>
      </c>
      <c r="G16" s="22">
        <v>1150049.67</v>
      </c>
      <c r="H16" s="22">
        <v>1118676</v>
      </c>
      <c r="I16" s="230">
        <f t="shared" si="0"/>
        <v>31373.669999999925</v>
      </c>
    </row>
    <row r="17" spans="1:9" ht="24" thickBot="1" x14ac:dyDescent="0.4">
      <c r="A17" s="19"/>
      <c r="B17" s="19"/>
      <c r="C17" s="19"/>
      <c r="D17" s="24">
        <v>9995</v>
      </c>
      <c r="E17" s="24">
        <v>2153</v>
      </c>
      <c r="F17" s="25" t="s">
        <v>20</v>
      </c>
      <c r="G17" s="26">
        <v>88066.52</v>
      </c>
      <c r="H17" s="26">
        <v>87633.38</v>
      </c>
      <c r="I17" s="230">
        <f t="shared" si="0"/>
        <v>433.13999999999942</v>
      </c>
    </row>
    <row r="18" spans="1:9" ht="24" thickBot="1" x14ac:dyDescent="0.4">
      <c r="A18" s="27"/>
      <c r="B18" s="28"/>
      <c r="C18" s="28"/>
      <c r="D18" s="29"/>
      <c r="E18" s="29"/>
      <c r="F18" s="30" t="s">
        <v>21</v>
      </c>
      <c r="G18" s="31">
        <f>SUM(G6:G17)</f>
        <v>22679537.940000001</v>
      </c>
      <c r="H18" s="31">
        <f>SUM(H6:H17)</f>
        <v>22611534.57</v>
      </c>
      <c r="I18" s="230">
        <f t="shared" si="0"/>
        <v>68003.370000001043</v>
      </c>
    </row>
    <row r="19" spans="1:9" ht="24" thickBot="1" x14ac:dyDescent="0.4">
      <c r="A19" s="32"/>
      <c r="B19" s="33"/>
      <c r="C19" s="33"/>
      <c r="D19" s="34"/>
      <c r="E19" s="34"/>
      <c r="F19" s="35"/>
      <c r="G19" s="36"/>
      <c r="H19" s="37"/>
      <c r="I19" s="230">
        <f t="shared" si="0"/>
        <v>0</v>
      </c>
    </row>
    <row r="20" spans="1:9" ht="23.25" x14ac:dyDescent="0.35">
      <c r="A20" s="38"/>
      <c r="B20" s="39"/>
      <c r="C20" s="39"/>
      <c r="D20" s="40"/>
      <c r="E20" s="41"/>
      <c r="F20" s="42" t="s">
        <v>22</v>
      </c>
      <c r="G20" s="43"/>
      <c r="H20" s="44"/>
      <c r="I20" s="230">
        <f t="shared" si="0"/>
        <v>0</v>
      </c>
    </row>
    <row r="21" spans="1:9" ht="23.25" x14ac:dyDescent="0.35">
      <c r="A21" s="19"/>
      <c r="B21" s="19"/>
      <c r="C21" s="19"/>
      <c r="D21" s="20">
        <v>9995</v>
      </c>
      <c r="E21" s="20">
        <v>2212</v>
      </c>
      <c r="F21" s="45" t="s">
        <v>23</v>
      </c>
      <c r="G21" s="22">
        <v>3277.96</v>
      </c>
      <c r="H21" s="22">
        <v>3277.96</v>
      </c>
      <c r="I21" s="230">
        <f t="shared" si="0"/>
        <v>0</v>
      </c>
    </row>
    <row r="22" spans="1:9" ht="23.25" x14ac:dyDescent="0.35">
      <c r="A22" s="19"/>
      <c r="B22" s="19"/>
      <c r="C22" s="19"/>
      <c r="D22" s="23">
        <v>9995</v>
      </c>
      <c r="E22" s="23">
        <v>2213</v>
      </c>
      <c r="F22" s="45" t="s">
        <v>24</v>
      </c>
      <c r="G22" s="22">
        <v>1292734.46</v>
      </c>
      <c r="H22" s="22">
        <v>1179819.73</v>
      </c>
      <c r="I22" s="230">
        <f t="shared" si="0"/>
        <v>112914.72999999998</v>
      </c>
    </row>
    <row r="23" spans="1:9" ht="23.25" x14ac:dyDescent="0.35">
      <c r="A23" s="19"/>
      <c r="B23" s="19"/>
      <c r="C23" s="19"/>
      <c r="D23" s="23">
        <v>9995</v>
      </c>
      <c r="E23" s="23">
        <v>2214</v>
      </c>
      <c r="F23" s="45" t="s">
        <v>25</v>
      </c>
      <c r="G23" s="22">
        <v>5800</v>
      </c>
      <c r="H23" s="22">
        <v>5800</v>
      </c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2215</v>
      </c>
      <c r="F24" s="45" t="s">
        <v>162</v>
      </c>
      <c r="G24" s="22">
        <v>142275.96</v>
      </c>
      <c r="H24" s="22">
        <v>142275.96</v>
      </c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2216</v>
      </c>
      <c r="F25" s="45" t="s">
        <v>26</v>
      </c>
      <c r="G25" s="22">
        <v>389896.5</v>
      </c>
      <c r="H25" s="22">
        <v>389896.5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2217</v>
      </c>
      <c r="F26" s="45" t="s">
        <v>27</v>
      </c>
      <c r="G26" s="22">
        <v>1578</v>
      </c>
      <c r="H26" s="22">
        <v>1578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2218</v>
      </c>
      <c r="F27" s="45" t="s">
        <v>163</v>
      </c>
      <c r="G27" s="22">
        <v>4410</v>
      </c>
      <c r="H27" s="22">
        <v>4410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2221</v>
      </c>
      <c r="F28" s="45" t="s">
        <v>28</v>
      </c>
      <c r="G28" s="22">
        <v>734215.23</v>
      </c>
      <c r="H28" s="22">
        <v>675803.59</v>
      </c>
      <c r="I28" s="230">
        <f t="shared" si="0"/>
        <v>58411.640000000014</v>
      </c>
    </row>
    <row r="29" spans="1:9" ht="23.25" x14ac:dyDescent="0.35">
      <c r="A29" s="19"/>
      <c r="B29" s="19"/>
      <c r="C29" s="19"/>
      <c r="D29" s="23">
        <v>9995</v>
      </c>
      <c r="E29" s="23">
        <v>2222</v>
      </c>
      <c r="F29" s="45" t="s">
        <v>29</v>
      </c>
      <c r="G29" s="22">
        <v>60217.63</v>
      </c>
      <c r="H29" s="22">
        <v>60217.63</v>
      </c>
      <c r="I29" s="230">
        <f t="shared" si="0"/>
        <v>0</v>
      </c>
    </row>
    <row r="30" spans="1:9" ht="23.25" x14ac:dyDescent="0.35">
      <c r="A30" s="19"/>
      <c r="B30" s="19"/>
      <c r="C30" s="19"/>
      <c r="D30" s="20">
        <v>9995</v>
      </c>
      <c r="E30" s="20">
        <v>2231</v>
      </c>
      <c r="F30" s="45" t="s">
        <v>30</v>
      </c>
      <c r="G30" s="22">
        <v>380750</v>
      </c>
      <c r="H30" s="22">
        <v>380750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2232</v>
      </c>
      <c r="F31" s="45" t="s">
        <v>31</v>
      </c>
      <c r="G31" s="22"/>
      <c r="H31" s="22"/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2241</v>
      </c>
      <c r="F32" s="45" t="s">
        <v>32</v>
      </c>
      <c r="G32" s="22">
        <v>58060</v>
      </c>
      <c r="H32" s="22">
        <v>58060</v>
      </c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2242</v>
      </c>
      <c r="F33" s="45" t="s">
        <v>33</v>
      </c>
      <c r="G33" s="22">
        <v>40800</v>
      </c>
      <c r="H33" s="22">
        <v>40800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2243</v>
      </c>
      <c r="F34" s="45" t="s">
        <v>34</v>
      </c>
      <c r="G34" s="22"/>
      <c r="H34" s="22"/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2244</v>
      </c>
      <c r="F35" s="45" t="s">
        <v>35</v>
      </c>
      <c r="G35" s="22">
        <v>12838</v>
      </c>
      <c r="H35" s="22">
        <v>12838</v>
      </c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2251</v>
      </c>
      <c r="F36" s="45" t="s">
        <v>36</v>
      </c>
      <c r="G36" s="22">
        <v>302274.23</v>
      </c>
      <c r="H36" s="22">
        <v>302274.23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2253</v>
      </c>
      <c r="F37" s="45" t="s">
        <v>37</v>
      </c>
      <c r="G37" s="22"/>
      <c r="H37" s="22"/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2254</v>
      </c>
      <c r="F38" s="45" t="s">
        <v>38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2258</v>
      </c>
      <c r="F39" s="45" t="s">
        <v>39</v>
      </c>
      <c r="G39" s="22">
        <v>25600</v>
      </c>
      <c r="H39" s="22">
        <v>25600</v>
      </c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2261</v>
      </c>
      <c r="F40" s="45" t="s">
        <v>40</v>
      </c>
      <c r="G40" s="22">
        <v>1749613.86</v>
      </c>
      <c r="H40" s="22">
        <v>1749613.86</v>
      </c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2262</v>
      </c>
      <c r="F41" s="45" t="s">
        <v>41</v>
      </c>
      <c r="G41" s="22"/>
      <c r="H41" s="22"/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2263</v>
      </c>
      <c r="F42" s="45" t="s">
        <v>42</v>
      </c>
      <c r="G42" s="22">
        <v>2089460.73</v>
      </c>
      <c r="H42" s="22">
        <v>2089460.73</v>
      </c>
      <c r="I42" s="230">
        <f t="shared" si="0"/>
        <v>0</v>
      </c>
    </row>
    <row r="43" spans="1:9" ht="23.25" x14ac:dyDescent="0.35">
      <c r="A43" s="19"/>
      <c r="B43" s="19"/>
      <c r="C43" s="19"/>
      <c r="D43" s="20">
        <v>9995</v>
      </c>
      <c r="E43" s="20">
        <v>2271</v>
      </c>
      <c r="F43" s="45" t="s">
        <v>43</v>
      </c>
      <c r="G43" s="22">
        <v>255529</v>
      </c>
      <c r="H43" s="22">
        <v>255528.53</v>
      </c>
      <c r="I43" s="230">
        <f t="shared" si="0"/>
        <v>0.47000000000116415</v>
      </c>
    </row>
    <row r="44" spans="1:9" ht="23.25" x14ac:dyDescent="0.35">
      <c r="A44" s="19"/>
      <c r="B44" s="19"/>
      <c r="C44" s="19"/>
      <c r="D44" s="20">
        <v>9995</v>
      </c>
      <c r="E44" s="20">
        <v>2272</v>
      </c>
      <c r="F44" s="45" t="s">
        <v>44</v>
      </c>
      <c r="G44" s="22">
        <v>544556.96</v>
      </c>
      <c r="H44" s="22">
        <v>544556.96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2281</v>
      </c>
      <c r="F45" s="45" t="s">
        <v>45</v>
      </c>
      <c r="G45" s="22"/>
      <c r="H45" s="22"/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2282</v>
      </c>
      <c r="F46" s="45" t="s">
        <v>46</v>
      </c>
      <c r="G46" s="22">
        <v>84757.119999999995</v>
      </c>
      <c r="H46" s="22">
        <v>84757.119999999995</v>
      </c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2284</v>
      </c>
      <c r="F47" s="45" t="s">
        <v>47</v>
      </c>
      <c r="G47" s="22"/>
      <c r="H47" s="22"/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2285</v>
      </c>
      <c r="F48" s="45" t="s">
        <v>184</v>
      </c>
      <c r="G48" s="22">
        <v>826</v>
      </c>
      <c r="H48" s="22">
        <v>826</v>
      </c>
      <c r="I48" s="230"/>
    </row>
    <row r="49" spans="1:9" ht="23.25" x14ac:dyDescent="0.35">
      <c r="A49" s="19"/>
      <c r="B49" s="19"/>
      <c r="C49" s="19"/>
      <c r="D49" s="20">
        <v>9995</v>
      </c>
      <c r="E49" s="20">
        <v>2286</v>
      </c>
      <c r="F49" s="45" t="s">
        <v>48</v>
      </c>
      <c r="G49" s="22">
        <v>39000</v>
      </c>
      <c r="H49" s="22">
        <v>39000</v>
      </c>
      <c r="I49" s="230">
        <f t="shared" si="0"/>
        <v>0</v>
      </c>
    </row>
    <row r="50" spans="1:9" ht="23.25" x14ac:dyDescent="0.35">
      <c r="A50" s="19"/>
      <c r="B50" s="19"/>
      <c r="C50" s="19"/>
      <c r="D50" s="20">
        <v>9995</v>
      </c>
      <c r="E50" s="23">
        <v>2287</v>
      </c>
      <c r="F50" s="45" t="s">
        <v>49</v>
      </c>
      <c r="G50" s="22">
        <v>1321329.0900000001</v>
      </c>
      <c r="H50" s="22">
        <v>1241462.7</v>
      </c>
      <c r="I50" s="230">
        <f t="shared" si="0"/>
        <v>79866.39000000013</v>
      </c>
    </row>
    <row r="51" spans="1:9" ht="24" thickBot="1" x14ac:dyDescent="0.4">
      <c r="A51" s="19"/>
      <c r="B51" s="19"/>
      <c r="C51" s="19"/>
      <c r="D51" s="20">
        <v>9995</v>
      </c>
      <c r="E51" s="20">
        <v>2288</v>
      </c>
      <c r="F51" s="45" t="s">
        <v>50</v>
      </c>
      <c r="G51" s="22">
        <v>187.29</v>
      </c>
      <c r="H51" s="22">
        <v>187.29</v>
      </c>
      <c r="I51" s="230">
        <f t="shared" si="0"/>
        <v>0</v>
      </c>
    </row>
    <row r="52" spans="1:9" ht="24" thickBot="1" x14ac:dyDescent="0.4">
      <c r="A52" s="46"/>
      <c r="B52" s="28"/>
      <c r="C52" s="28"/>
      <c r="D52" s="47"/>
      <c r="E52" s="29"/>
      <c r="F52" s="30" t="s">
        <v>51</v>
      </c>
      <c r="G52" s="48">
        <f>SUM(G21:G51)</f>
        <v>9539988.0199999996</v>
      </c>
      <c r="H52" s="49">
        <f>SUM(H21:H51)</f>
        <v>9288794.7899999991</v>
      </c>
      <c r="I52" s="230">
        <f t="shared" si="0"/>
        <v>251193.23000000045</v>
      </c>
    </row>
    <row r="53" spans="1:9" ht="23.25" x14ac:dyDescent="0.35">
      <c r="A53" s="50"/>
      <c r="B53" s="51"/>
      <c r="C53" s="51"/>
      <c r="D53" s="52"/>
      <c r="E53" s="52"/>
      <c r="F53" s="53" t="s">
        <v>52</v>
      </c>
      <c r="G53" s="54"/>
      <c r="H53" s="55"/>
      <c r="I53" s="230">
        <f t="shared" si="0"/>
        <v>0</v>
      </c>
    </row>
    <row r="54" spans="1:9" ht="23.25" x14ac:dyDescent="0.35">
      <c r="A54" s="19"/>
      <c r="B54" s="19"/>
      <c r="C54" s="19"/>
      <c r="D54" s="20">
        <v>9995</v>
      </c>
      <c r="E54" s="20">
        <v>2311</v>
      </c>
      <c r="F54" s="21" t="s">
        <v>53</v>
      </c>
      <c r="G54" s="22">
        <v>208959.27</v>
      </c>
      <c r="H54" s="22">
        <v>208959.27</v>
      </c>
      <c r="I54" s="230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2323</v>
      </c>
      <c r="F55" s="21" t="s">
        <v>54</v>
      </c>
      <c r="G55" s="22"/>
      <c r="H55" s="22"/>
      <c r="I55" s="230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2331</v>
      </c>
      <c r="F56" s="21" t="s">
        <v>55</v>
      </c>
      <c r="G56" s="22"/>
      <c r="H56" s="22"/>
      <c r="I56" s="230">
        <f t="shared" si="0"/>
        <v>0</v>
      </c>
    </row>
    <row r="57" spans="1:9" ht="23.25" x14ac:dyDescent="0.35">
      <c r="A57" s="19"/>
      <c r="B57" s="19"/>
      <c r="C57" s="19"/>
      <c r="D57" s="20">
        <v>9995</v>
      </c>
      <c r="E57" s="20">
        <v>2334</v>
      </c>
      <c r="F57" s="21" t="s">
        <v>56</v>
      </c>
      <c r="G57" s="22">
        <v>22474.44</v>
      </c>
      <c r="H57" s="22">
        <v>22474.44</v>
      </c>
      <c r="I57" s="230">
        <f t="shared" si="0"/>
        <v>0</v>
      </c>
    </row>
    <row r="58" spans="1:9" ht="23.25" x14ac:dyDescent="0.35">
      <c r="A58" s="19"/>
      <c r="B58" s="19"/>
      <c r="C58" s="19"/>
      <c r="D58" s="20">
        <v>9995</v>
      </c>
      <c r="E58" s="20">
        <v>2341</v>
      </c>
      <c r="F58" s="21" t="s">
        <v>57</v>
      </c>
      <c r="G58" s="22"/>
      <c r="H58" s="22"/>
      <c r="I58" s="230">
        <f t="shared" si="0"/>
        <v>0</v>
      </c>
    </row>
    <row r="59" spans="1:9" ht="23.25" x14ac:dyDescent="0.35">
      <c r="A59" s="19"/>
      <c r="B59" s="19"/>
      <c r="C59" s="19"/>
      <c r="D59" s="20">
        <v>9995</v>
      </c>
      <c r="E59" s="20">
        <v>2353</v>
      </c>
      <c r="F59" s="21" t="s">
        <v>58</v>
      </c>
      <c r="G59" s="22">
        <v>1180</v>
      </c>
      <c r="H59" s="22">
        <v>1180</v>
      </c>
      <c r="I59" s="230">
        <f t="shared" si="0"/>
        <v>0</v>
      </c>
    </row>
    <row r="60" spans="1:9" ht="23.25" x14ac:dyDescent="0.35">
      <c r="A60" s="19"/>
      <c r="B60" s="19"/>
      <c r="C60" s="19"/>
      <c r="D60" s="20">
        <v>9995</v>
      </c>
      <c r="E60" s="20">
        <v>2362</v>
      </c>
      <c r="F60" s="21" t="s">
        <v>147</v>
      </c>
      <c r="G60" s="22">
        <v>33453</v>
      </c>
      <c r="H60" s="22">
        <v>33453</v>
      </c>
      <c r="I60" s="230"/>
    </row>
    <row r="61" spans="1:9" ht="23.25" x14ac:dyDescent="0.35">
      <c r="A61" s="19"/>
      <c r="B61" s="19"/>
      <c r="C61" s="19"/>
      <c r="D61" s="20">
        <v>9995</v>
      </c>
      <c r="E61" s="20">
        <v>2371</v>
      </c>
      <c r="F61" s="21" t="s">
        <v>59</v>
      </c>
      <c r="G61" s="22">
        <v>1395351.2</v>
      </c>
      <c r="H61" s="22">
        <v>1395351.2</v>
      </c>
      <c r="I61" s="230">
        <f t="shared" si="0"/>
        <v>0</v>
      </c>
    </row>
    <row r="62" spans="1:9" ht="23.25" x14ac:dyDescent="0.35">
      <c r="A62" s="19"/>
      <c r="B62" s="19"/>
      <c r="C62" s="19"/>
      <c r="D62" s="20">
        <v>9995</v>
      </c>
      <c r="E62" s="20">
        <v>2391</v>
      </c>
      <c r="F62" s="21" t="s">
        <v>60</v>
      </c>
      <c r="G62" s="22">
        <v>512.5</v>
      </c>
      <c r="H62" s="22">
        <v>512.5</v>
      </c>
      <c r="I62" s="230">
        <f t="shared" si="0"/>
        <v>0</v>
      </c>
    </row>
    <row r="63" spans="1:9" ht="23.25" x14ac:dyDescent="0.35">
      <c r="A63" s="19"/>
      <c r="B63" s="19"/>
      <c r="C63" s="19"/>
      <c r="D63" s="20">
        <v>9995</v>
      </c>
      <c r="E63" s="23">
        <v>2392</v>
      </c>
      <c r="F63" s="21" t="s">
        <v>61</v>
      </c>
      <c r="G63" s="22">
        <v>83812.94</v>
      </c>
      <c r="H63" s="22">
        <v>83812.94</v>
      </c>
      <c r="I63" s="230">
        <f t="shared" si="0"/>
        <v>0</v>
      </c>
    </row>
    <row r="64" spans="1:9" ht="23.25" x14ac:dyDescent="0.35">
      <c r="A64" s="19"/>
      <c r="B64" s="19"/>
      <c r="C64" s="19"/>
      <c r="D64" s="20">
        <v>9995</v>
      </c>
      <c r="E64" s="20">
        <v>2394</v>
      </c>
      <c r="F64" s="21" t="s">
        <v>62</v>
      </c>
      <c r="G64" s="22"/>
      <c r="H64" s="22"/>
      <c r="I64" s="230">
        <f t="shared" si="0"/>
        <v>0</v>
      </c>
    </row>
    <row r="65" spans="1:9" ht="23.25" x14ac:dyDescent="0.35">
      <c r="A65" s="19"/>
      <c r="B65" s="19"/>
      <c r="C65" s="19"/>
      <c r="D65" s="20">
        <v>9995</v>
      </c>
      <c r="E65" s="20">
        <v>2395</v>
      </c>
      <c r="F65" s="21" t="s">
        <v>63</v>
      </c>
      <c r="G65" s="22">
        <v>9368.31</v>
      </c>
      <c r="H65" s="22">
        <v>9368.31</v>
      </c>
      <c r="I65" s="230">
        <f t="shared" si="0"/>
        <v>0</v>
      </c>
    </row>
    <row r="66" spans="1:9" ht="23.25" x14ac:dyDescent="0.35">
      <c r="A66" s="19"/>
      <c r="B66" s="19"/>
      <c r="C66" s="19"/>
      <c r="D66" s="20">
        <v>9995</v>
      </c>
      <c r="E66" s="20">
        <v>2396</v>
      </c>
      <c r="F66" s="21" t="s">
        <v>64</v>
      </c>
      <c r="G66" s="22">
        <v>1870.93</v>
      </c>
      <c r="H66" s="22">
        <v>1870.93</v>
      </c>
      <c r="I66" s="230">
        <f t="shared" si="0"/>
        <v>0</v>
      </c>
    </row>
    <row r="67" spans="1:9" ht="24" thickBot="1" x14ac:dyDescent="0.4">
      <c r="A67" s="56"/>
      <c r="B67" s="56"/>
      <c r="C67" s="56"/>
      <c r="D67" s="24">
        <v>9995</v>
      </c>
      <c r="E67" s="24">
        <v>2399</v>
      </c>
      <c r="F67" s="25" t="s">
        <v>65</v>
      </c>
      <c r="G67" s="26">
        <v>5352.48</v>
      </c>
      <c r="H67" s="26">
        <v>5352.48</v>
      </c>
      <c r="I67" s="230">
        <f t="shared" si="0"/>
        <v>0</v>
      </c>
    </row>
    <row r="68" spans="1:9" ht="24" thickBot="1" x14ac:dyDescent="0.4">
      <c r="A68" s="57"/>
      <c r="B68" s="58"/>
      <c r="C68" s="58"/>
      <c r="D68" s="59"/>
      <c r="E68" s="60"/>
      <c r="F68" s="61" t="s">
        <v>66</v>
      </c>
      <c r="G68" s="62">
        <f>SUM(G54:G67)</f>
        <v>1762335.0699999998</v>
      </c>
      <c r="H68" s="63">
        <f>SUM(H54:H67)</f>
        <v>1762335.0699999998</v>
      </c>
      <c r="I68" s="230">
        <f t="shared" si="0"/>
        <v>0</v>
      </c>
    </row>
    <row r="69" spans="1:9" ht="23.25" x14ac:dyDescent="0.35">
      <c r="A69" s="50"/>
      <c r="B69" s="51"/>
      <c r="C69" s="51"/>
      <c r="D69" s="64"/>
      <c r="E69" s="64"/>
      <c r="F69" s="42" t="s">
        <v>67</v>
      </c>
      <c r="G69" s="65"/>
      <c r="H69" s="55"/>
      <c r="I69" s="230">
        <f t="shared" si="0"/>
        <v>0</v>
      </c>
    </row>
    <row r="70" spans="1:9" ht="23.25" x14ac:dyDescent="0.35">
      <c r="A70" s="19"/>
      <c r="B70" s="19"/>
      <c r="C70" s="19"/>
      <c r="D70" s="20">
        <v>9995</v>
      </c>
      <c r="E70" s="20">
        <v>2611</v>
      </c>
      <c r="F70" s="21" t="s">
        <v>68</v>
      </c>
      <c r="G70" s="22">
        <v>65254.32</v>
      </c>
      <c r="H70" s="22">
        <v>65254.32</v>
      </c>
      <c r="I70" s="230">
        <f t="shared" si="0"/>
        <v>0</v>
      </c>
    </row>
    <row r="71" spans="1:9" ht="23.25" x14ac:dyDescent="0.35">
      <c r="A71" s="19"/>
      <c r="B71" s="19"/>
      <c r="C71" s="19"/>
      <c r="D71" s="20">
        <v>9995</v>
      </c>
      <c r="E71" s="20">
        <v>2612</v>
      </c>
      <c r="F71" s="21" t="s">
        <v>185</v>
      </c>
      <c r="G71" s="22">
        <v>488885.02</v>
      </c>
      <c r="H71" s="22">
        <v>488885.02</v>
      </c>
      <c r="I71" s="230">
        <f t="shared" si="0"/>
        <v>0</v>
      </c>
    </row>
    <row r="72" spans="1:9" ht="23.25" x14ac:dyDescent="0.35">
      <c r="A72" s="19"/>
      <c r="B72" s="19"/>
      <c r="C72" s="19"/>
      <c r="D72" s="20">
        <v>9995</v>
      </c>
      <c r="E72" s="20">
        <v>2613</v>
      </c>
      <c r="F72" s="21" t="s">
        <v>69</v>
      </c>
      <c r="G72" s="22">
        <v>158792.47</v>
      </c>
      <c r="H72" s="22">
        <v>158792.47</v>
      </c>
      <c r="I72" s="230">
        <f t="shared" si="0"/>
        <v>0</v>
      </c>
    </row>
    <row r="73" spans="1:9" ht="23.25" x14ac:dyDescent="0.35">
      <c r="A73" s="19"/>
      <c r="B73" s="19"/>
      <c r="C73" s="19"/>
      <c r="D73" s="20">
        <v>9995</v>
      </c>
      <c r="E73" s="20">
        <v>2614</v>
      </c>
      <c r="F73" s="21" t="s">
        <v>186</v>
      </c>
      <c r="G73" s="22">
        <v>11266.7</v>
      </c>
      <c r="H73" s="22">
        <v>11266.7</v>
      </c>
      <c r="I73" s="230">
        <f t="shared" si="0"/>
        <v>0</v>
      </c>
    </row>
    <row r="74" spans="1:9" ht="23.25" x14ac:dyDescent="0.35">
      <c r="A74" s="19"/>
      <c r="B74" s="19"/>
      <c r="C74" s="19"/>
      <c r="D74" s="20">
        <v>9995</v>
      </c>
      <c r="E74" s="20">
        <v>2619</v>
      </c>
      <c r="F74" s="21" t="s">
        <v>166</v>
      </c>
      <c r="G74" s="22">
        <v>1652.42</v>
      </c>
      <c r="H74" s="22">
        <v>1652.42</v>
      </c>
      <c r="I74" s="230">
        <f t="shared" si="0"/>
        <v>0</v>
      </c>
    </row>
    <row r="75" spans="1:9" ht="23.25" x14ac:dyDescent="0.35">
      <c r="A75" s="19"/>
      <c r="B75" s="19"/>
      <c r="C75" s="19"/>
      <c r="D75" s="20">
        <v>9995</v>
      </c>
      <c r="E75" s="20">
        <v>2641</v>
      </c>
      <c r="F75" s="21" t="s">
        <v>70</v>
      </c>
      <c r="G75" s="22"/>
      <c r="H75" s="22"/>
      <c r="I75" s="230">
        <f t="shared" si="0"/>
        <v>0</v>
      </c>
    </row>
    <row r="76" spans="1:9" ht="23.25" x14ac:dyDescent="0.35">
      <c r="A76" s="19"/>
      <c r="B76" s="19"/>
      <c r="C76" s="19"/>
      <c r="D76" s="20">
        <v>9995</v>
      </c>
      <c r="E76" s="20">
        <v>2653</v>
      </c>
      <c r="F76" s="21" t="s">
        <v>187</v>
      </c>
      <c r="G76" s="22">
        <v>395.83</v>
      </c>
      <c r="H76" s="22">
        <v>395.83</v>
      </c>
      <c r="I76" s="230">
        <f t="shared" si="0"/>
        <v>0</v>
      </c>
    </row>
    <row r="77" spans="1:9" ht="23.25" x14ac:dyDescent="0.35">
      <c r="A77" s="19"/>
      <c r="B77" s="19"/>
      <c r="C77" s="19"/>
      <c r="D77" s="20">
        <v>9995</v>
      </c>
      <c r="E77" s="20">
        <v>2655</v>
      </c>
      <c r="F77" s="21" t="s">
        <v>71</v>
      </c>
      <c r="G77" s="22"/>
      <c r="H77" s="22"/>
      <c r="I77" s="230">
        <f t="shared" si="0"/>
        <v>0</v>
      </c>
    </row>
    <row r="78" spans="1:9" ht="23.25" x14ac:dyDescent="0.35">
      <c r="A78" s="19"/>
      <c r="B78" s="19"/>
      <c r="C78" s="19"/>
      <c r="D78" s="20">
        <v>9995</v>
      </c>
      <c r="E78" s="20">
        <v>2656</v>
      </c>
      <c r="F78" s="21" t="s">
        <v>188</v>
      </c>
      <c r="G78" s="22">
        <v>2766.12</v>
      </c>
      <c r="H78" s="22">
        <v>2766.12</v>
      </c>
      <c r="I78" s="230">
        <f t="shared" si="0"/>
        <v>0</v>
      </c>
    </row>
    <row r="79" spans="1:9" ht="23.25" x14ac:dyDescent="0.35">
      <c r="A79" s="19"/>
      <c r="B79" s="19"/>
      <c r="C79" s="19"/>
      <c r="D79" s="20">
        <v>9995</v>
      </c>
      <c r="E79" s="20">
        <v>2657</v>
      </c>
      <c r="F79" s="21" t="s">
        <v>72</v>
      </c>
      <c r="G79" s="22">
        <v>506.69</v>
      </c>
      <c r="H79" s="22">
        <v>506.69</v>
      </c>
      <c r="I79" s="230">
        <f t="shared" si="0"/>
        <v>0</v>
      </c>
    </row>
    <row r="80" spans="1:9" ht="23.25" x14ac:dyDescent="0.35">
      <c r="A80" s="19"/>
      <c r="B80" s="19"/>
      <c r="C80" s="19"/>
      <c r="D80" s="20">
        <v>9995</v>
      </c>
      <c r="E80" s="20">
        <v>2658</v>
      </c>
      <c r="F80" s="21" t="s">
        <v>73</v>
      </c>
      <c r="G80" s="22">
        <v>4598.1000000000004</v>
      </c>
      <c r="H80" s="22">
        <v>4598.1000000000004</v>
      </c>
      <c r="I80" s="230">
        <f t="shared" si="0"/>
        <v>0</v>
      </c>
    </row>
    <row r="81" spans="1:9" ht="23.25" x14ac:dyDescent="0.35">
      <c r="A81" s="19"/>
      <c r="B81" s="19"/>
      <c r="C81" s="19"/>
      <c r="D81" s="20">
        <v>9995</v>
      </c>
      <c r="E81" s="20">
        <v>2662</v>
      </c>
      <c r="F81" s="25" t="s">
        <v>169</v>
      </c>
      <c r="G81" s="22">
        <v>1895976.64</v>
      </c>
      <c r="H81" s="22">
        <v>1895976.64</v>
      </c>
      <c r="I81" s="230">
        <f t="shared" ref="I81:I144" si="1">+G81-H81</f>
        <v>0</v>
      </c>
    </row>
    <row r="82" spans="1:9" ht="23.25" x14ac:dyDescent="0.35">
      <c r="A82" s="19"/>
      <c r="B82" s="19"/>
      <c r="C82" s="19"/>
      <c r="D82" s="20">
        <v>9995</v>
      </c>
      <c r="E82" s="23">
        <v>2683</v>
      </c>
      <c r="F82" s="25" t="s">
        <v>74</v>
      </c>
      <c r="G82" s="22">
        <v>1751.55</v>
      </c>
      <c r="H82" s="22">
        <v>1751.55</v>
      </c>
      <c r="I82" s="230">
        <f t="shared" si="1"/>
        <v>0</v>
      </c>
    </row>
    <row r="83" spans="1:9" ht="23.25" x14ac:dyDescent="0.35">
      <c r="A83" s="56"/>
      <c r="B83" s="56"/>
      <c r="C83" s="56"/>
      <c r="D83" s="24"/>
      <c r="E83" s="234">
        <v>2688</v>
      </c>
      <c r="F83" s="25" t="s">
        <v>143</v>
      </c>
      <c r="G83" s="22"/>
      <c r="H83" s="22"/>
      <c r="I83" s="230">
        <f t="shared" si="1"/>
        <v>0</v>
      </c>
    </row>
    <row r="84" spans="1:9" ht="24" thickBot="1" x14ac:dyDescent="0.4">
      <c r="A84" s="56"/>
      <c r="B84" s="56"/>
      <c r="C84" s="56"/>
      <c r="D84" s="24">
        <v>9995</v>
      </c>
      <c r="E84" s="24">
        <v>2712</v>
      </c>
      <c r="F84" s="21" t="s">
        <v>75</v>
      </c>
      <c r="G84" s="22"/>
      <c r="H84" s="22"/>
      <c r="I84" s="230">
        <f t="shared" si="1"/>
        <v>0</v>
      </c>
    </row>
    <row r="85" spans="1:9" ht="24" thickBot="1" x14ac:dyDescent="0.4">
      <c r="A85" s="57"/>
      <c r="B85" s="58"/>
      <c r="C85" s="58"/>
      <c r="D85" s="66"/>
      <c r="E85" s="67"/>
      <c r="F85" s="61" t="s">
        <v>76</v>
      </c>
      <c r="G85" s="62">
        <f>SUM(G70:G84)</f>
        <v>2631845.8599999994</v>
      </c>
      <c r="H85" s="68">
        <f>SUM(H70:H84)</f>
        <v>2631845.8599999994</v>
      </c>
      <c r="I85" s="230">
        <f t="shared" si="1"/>
        <v>0</v>
      </c>
    </row>
    <row r="86" spans="1:9" ht="24" thickBot="1" x14ac:dyDescent="0.4">
      <c r="A86" s="32"/>
      <c r="B86" s="69"/>
      <c r="C86" s="69"/>
      <c r="D86" s="70"/>
      <c r="E86" s="70"/>
      <c r="F86" s="35"/>
      <c r="G86" s="36"/>
      <c r="H86" s="37"/>
      <c r="I86" s="230">
        <f t="shared" si="1"/>
        <v>0</v>
      </c>
    </row>
    <row r="87" spans="1:9" ht="24" thickBot="1" x14ac:dyDescent="0.4">
      <c r="A87" s="38"/>
      <c r="B87" s="39"/>
      <c r="C87" s="39"/>
      <c r="D87" s="71"/>
      <c r="E87" s="72"/>
      <c r="F87" s="30" t="s">
        <v>77</v>
      </c>
      <c r="G87" s="73">
        <f>+G85+G68+G52+G18</f>
        <v>36613706.890000001</v>
      </c>
      <c r="H87" s="74">
        <f>+H85+H68+H52+H18</f>
        <v>36294510.289999999</v>
      </c>
      <c r="I87" s="230">
        <f t="shared" si="1"/>
        <v>319196.60000000149</v>
      </c>
    </row>
    <row r="88" spans="1:9" ht="24" thickBot="1" x14ac:dyDescent="0.4">
      <c r="A88" s="32"/>
      <c r="B88" s="69"/>
      <c r="C88" s="69"/>
      <c r="D88" s="70"/>
      <c r="E88" s="70"/>
      <c r="F88" s="75"/>
      <c r="G88" s="76"/>
      <c r="H88" s="77"/>
      <c r="I88" s="230">
        <f t="shared" si="1"/>
        <v>0</v>
      </c>
    </row>
    <row r="89" spans="1:9" ht="24" thickBot="1" x14ac:dyDescent="0.4">
      <c r="A89" s="78" t="s">
        <v>2</v>
      </c>
      <c r="B89" s="79" t="s">
        <v>3</v>
      </c>
      <c r="C89" s="80" t="s">
        <v>4</v>
      </c>
      <c r="D89" s="79" t="s">
        <v>5</v>
      </c>
      <c r="E89" s="79" t="s">
        <v>6</v>
      </c>
      <c r="F89" s="81"/>
      <c r="G89" s="82"/>
      <c r="H89" s="83"/>
      <c r="I89" s="230">
        <f t="shared" si="1"/>
        <v>0</v>
      </c>
    </row>
    <row r="90" spans="1:9" ht="24" thickBot="1" x14ac:dyDescent="0.4">
      <c r="A90" s="84">
        <v>11</v>
      </c>
      <c r="B90" s="85"/>
      <c r="C90" s="86">
        <v>2</v>
      </c>
      <c r="D90" s="85"/>
      <c r="E90" s="14"/>
      <c r="F90" s="87" t="s">
        <v>9</v>
      </c>
      <c r="G90" s="88" t="s">
        <v>7</v>
      </c>
      <c r="H90" s="89" t="s">
        <v>8</v>
      </c>
      <c r="I90" s="230"/>
    </row>
    <row r="91" spans="1:9" ht="23.25" x14ac:dyDescent="0.35">
      <c r="A91" s="90"/>
      <c r="B91" s="91"/>
      <c r="C91" s="91"/>
      <c r="D91" s="92">
        <v>100</v>
      </c>
      <c r="E91" s="93">
        <v>2111</v>
      </c>
      <c r="F91" s="94" t="s">
        <v>10</v>
      </c>
      <c r="G91" s="95">
        <v>5253954.99</v>
      </c>
      <c r="H91" s="95">
        <v>5253954.99</v>
      </c>
      <c r="I91" s="230">
        <f t="shared" si="1"/>
        <v>0</v>
      </c>
    </row>
    <row r="92" spans="1:9" ht="23.25" x14ac:dyDescent="0.35">
      <c r="A92" s="249"/>
      <c r="B92" s="91"/>
      <c r="C92" s="91"/>
      <c r="D92" s="92">
        <v>100</v>
      </c>
      <c r="E92" s="93">
        <v>2151</v>
      </c>
      <c r="F92" s="21" t="s">
        <v>18</v>
      </c>
      <c r="G92" s="95">
        <v>362069.76000000001</v>
      </c>
      <c r="H92" s="95">
        <v>362069.76000000001</v>
      </c>
      <c r="I92" s="230">
        <f t="shared" si="1"/>
        <v>0</v>
      </c>
    </row>
    <row r="93" spans="1:9" ht="23.25" x14ac:dyDescent="0.35">
      <c r="A93" s="249"/>
      <c r="B93" s="91"/>
      <c r="C93" s="91"/>
      <c r="D93" s="92">
        <v>100</v>
      </c>
      <c r="E93" s="93">
        <v>2152</v>
      </c>
      <c r="F93" s="21" t="s">
        <v>19</v>
      </c>
      <c r="G93" s="95">
        <v>369577.47</v>
      </c>
      <c r="H93" s="95">
        <v>369577.47</v>
      </c>
      <c r="I93" s="230">
        <f t="shared" si="1"/>
        <v>0</v>
      </c>
    </row>
    <row r="94" spans="1:9" ht="23.25" x14ac:dyDescent="0.35">
      <c r="A94" s="249"/>
      <c r="B94" s="91"/>
      <c r="C94" s="91"/>
      <c r="D94" s="92">
        <v>100</v>
      </c>
      <c r="E94" s="93">
        <v>2153</v>
      </c>
      <c r="F94" s="25" t="s">
        <v>20</v>
      </c>
      <c r="G94" s="95">
        <v>44626.97</v>
      </c>
      <c r="H94" s="95">
        <v>44626.97</v>
      </c>
      <c r="I94" s="230">
        <f t="shared" si="1"/>
        <v>0</v>
      </c>
    </row>
    <row r="95" spans="1:9" ht="23.25" x14ac:dyDescent="0.35">
      <c r="A95" s="19"/>
      <c r="B95" s="19"/>
      <c r="C95" s="19"/>
      <c r="D95" s="20">
        <v>9995</v>
      </c>
      <c r="E95" s="23">
        <v>2111</v>
      </c>
      <c r="F95" s="21" t="s">
        <v>10</v>
      </c>
      <c r="G95" s="250">
        <v>6711858.5099999998</v>
      </c>
      <c r="H95" s="250">
        <v>6711858.5099999998</v>
      </c>
      <c r="I95" s="230">
        <f t="shared" si="1"/>
        <v>0</v>
      </c>
    </row>
    <row r="96" spans="1:9" ht="23.25" x14ac:dyDescent="0.35">
      <c r="A96" s="19"/>
      <c r="B96" s="19"/>
      <c r="C96" s="19"/>
      <c r="D96" s="20">
        <v>9995</v>
      </c>
      <c r="E96" s="20">
        <v>2112</v>
      </c>
      <c r="F96" s="21" t="s">
        <v>11</v>
      </c>
      <c r="G96" s="250">
        <v>292984.87</v>
      </c>
      <c r="H96" s="250">
        <v>292984.87</v>
      </c>
      <c r="I96" s="230">
        <f t="shared" si="1"/>
        <v>0</v>
      </c>
    </row>
    <row r="97" spans="1:9" ht="23.25" x14ac:dyDescent="0.35">
      <c r="A97" s="19"/>
      <c r="B97" s="19"/>
      <c r="C97" s="19"/>
      <c r="D97" s="20">
        <v>9995</v>
      </c>
      <c r="E97" s="20">
        <v>2114</v>
      </c>
      <c r="F97" s="21" t="s">
        <v>12</v>
      </c>
      <c r="G97" s="22"/>
      <c r="H97" s="22"/>
      <c r="I97" s="230">
        <f t="shared" si="1"/>
        <v>0</v>
      </c>
    </row>
    <row r="98" spans="1:9" ht="23.25" x14ac:dyDescent="0.35">
      <c r="A98" s="19"/>
      <c r="B98" s="19"/>
      <c r="C98" s="19"/>
      <c r="D98" s="20">
        <v>9995</v>
      </c>
      <c r="E98" s="20">
        <v>2115</v>
      </c>
      <c r="F98" s="21" t="s">
        <v>13</v>
      </c>
      <c r="G98" s="22"/>
      <c r="H98" s="22"/>
      <c r="I98" s="230">
        <f t="shared" si="1"/>
        <v>0</v>
      </c>
    </row>
    <row r="99" spans="1:9" ht="23.25" x14ac:dyDescent="0.35">
      <c r="A99" s="19"/>
      <c r="B99" s="19"/>
      <c r="C99" s="19"/>
      <c r="D99" s="20">
        <v>9995</v>
      </c>
      <c r="E99" s="20">
        <v>2116</v>
      </c>
      <c r="F99" s="21" t="s">
        <v>14</v>
      </c>
      <c r="G99" s="22">
        <v>242088.2</v>
      </c>
      <c r="H99" s="22">
        <v>242088.2</v>
      </c>
      <c r="I99" s="230">
        <f t="shared" si="1"/>
        <v>0</v>
      </c>
    </row>
    <row r="100" spans="1:9" ht="23.25" x14ac:dyDescent="0.35">
      <c r="A100" s="19"/>
      <c r="B100" s="19"/>
      <c r="C100" s="19"/>
      <c r="D100" s="20">
        <v>9995</v>
      </c>
      <c r="E100" s="23">
        <v>2122</v>
      </c>
      <c r="F100" s="21" t="s">
        <v>15</v>
      </c>
      <c r="G100" s="22"/>
      <c r="H100" s="22"/>
      <c r="I100" s="230">
        <f t="shared" si="1"/>
        <v>0</v>
      </c>
    </row>
    <row r="101" spans="1:9" ht="23.25" x14ac:dyDescent="0.35">
      <c r="A101" s="19"/>
      <c r="B101" s="19"/>
      <c r="C101" s="19"/>
      <c r="D101" s="20">
        <v>9995</v>
      </c>
      <c r="E101" s="20">
        <v>2132</v>
      </c>
      <c r="F101" s="21" t="s">
        <v>16</v>
      </c>
      <c r="G101" s="22"/>
      <c r="H101" s="22"/>
      <c r="I101" s="230">
        <f t="shared" si="1"/>
        <v>0</v>
      </c>
    </row>
    <row r="102" spans="1:9" ht="23.25" x14ac:dyDescent="0.35">
      <c r="A102" s="19"/>
      <c r="B102" s="19"/>
      <c r="C102" s="19"/>
      <c r="D102" s="20">
        <v>9995</v>
      </c>
      <c r="E102" s="20">
        <v>2141</v>
      </c>
      <c r="F102" s="21" t="s">
        <v>17</v>
      </c>
      <c r="G102" s="22"/>
      <c r="H102" s="22"/>
      <c r="I102" s="230">
        <f t="shared" si="1"/>
        <v>0</v>
      </c>
    </row>
    <row r="103" spans="1:9" ht="23.25" x14ac:dyDescent="0.35">
      <c r="A103" s="19"/>
      <c r="B103" s="19"/>
      <c r="C103" s="19"/>
      <c r="D103" s="20">
        <v>9995</v>
      </c>
      <c r="E103" s="20">
        <v>2151</v>
      </c>
      <c r="F103" s="21" t="s">
        <v>18</v>
      </c>
      <c r="G103" s="22">
        <v>471029.01</v>
      </c>
      <c r="H103" s="22">
        <v>471029.01</v>
      </c>
      <c r="I103" s="230">
        <f t="shared" si="1"/>
        <v>0</v>
      </c>
    </row>
    <row r="104" spans="1:9" ht="23.25" x14ac:dyDescent="0.35">
      <c r="A104" s="19"/>
      <c r="B104" s="19"/>
      <c r="C104" s="19"/>
      <c r="D104" s="20">
        <v>9995</v>
      </c>
      <c r="E104" s="20">
        <v>2152</v>
      </c>
      <c r="F104" s="21" t="s">
        <v>19</v>
      </c>
      <c r="G104" s="22">
        <v>471693.28</v>
      </c>
      <c r="H104" s="22">
        <v>471693.28</v>
      </c>
      <c r="I104" s="230">
        <f t="shared" si="1"/>
        <v>0</v>
      </c>
    </row>
    <row r="105" spans="1:9" ht="24" thickBot="1" x14ac:dyDescent="0.4">
      <c r="A105" s="56"/>
      <c r="B105" s="56"/>
      <c r="C105" s="56"/>
      <c r="D105" s="24">
        <v>9995</v>
      </c>
      <c r="E105" s="24">
        <v>2153</v>
      </c>
      <c r="F105" s="25" t="s">
        <v>20</v>
      </c>
      <c r="G105" s="26">
        <v>64246.39</v>
      </c>
      <c r="H105" s="26">
        <v>64246.39</v>
      </c>
      <c r="I105" s="230">
        <f t="shared" si="1"/>
        <v>0</v>
      </c>
    </row>
    <row r="106" spans="1:9" ht="24" thickBot="1" x14ac:dyDescent="0.4">
      <c r="A106" s="96"/>
      <c r="B106" s="97"/>
      <c r="C106" s="97"/>
      <c r="D106" s="98"/>
      <c r="E106" s="98"/>
      <c r="F106" s="99" t="s">
        <v>21</v>
      </c>
      <c r="G106" s="100">
        <f>SUM(G91:G105)</f>
        <v>14284129.449999997</v>
      </c>
      <c r="H106" s="101">
        <f>SUM(H91:H105)</f>
        <v>14284129.449999997</v>
      </c>
      <c r="I106" s="230">
        <f t="shared" si="1"/>
        <v>0</v>
      </c>
    </row>
    <row r="107" spans="1:9" ht="24" thickBot="1" x14ac:dyDescent="0.4">
      <c r="A107" s="32"/>
      <c r="B107" s="33"/>
      <c r="C107" s="33"/>
      <c r="D107" s="34"/>
      <c r="E107" s="34"/>
      <c r="F107" s="35"/>
      <c r="G107" s="36"/>
      <c r="H107" s="102"/>
      <c r="I107" s="230">
        <f t="shared" si="1"/>
        <v>0</v>
      </c>
    </row>
    <row r="108" spans="1:9" ht="23.25" x14ac:dyDescent="0.35">
      <c r="A108" s="38"/>
      <c r="B108" s="39"/>
      <c r="C108" s="39"/>
      <c r="D108" s="40"/>
      <c r="E108" s="41"/>
      <c r="F108" s="42" t="s">
        <v>22</v>
      </c>
      <c r="G108" s="251"/>
      <c r="H108" s="252"/>
      <c r="I108" s="230">
        <f t="shared" si="1"/>
        <v>0</v>
      </c>
    </row>
    <row r="109" spans="1:9" ht="23.25" x14ac:dyDescent="0.35">
      <c r="A109" s="19"/>
      <c r="B109" s="19"/>
      <c r="C109" s="19"/>
      <c r="D109" s="20">
        <v>9995</v>
      </c>
      <c r="E109" s="20">
        <v>2212</v>
      </c>
      <c r="F109" s="45" t="s">
        <v>23</v>
      </c>
      <c r="G109" s="22"/>
      <c r="H109" s="22"/>
      <c r="I109" s="230">
        <f t="shared" si="1"/>
        <v>0</v>
      </c>
    </row>
    <row r="110" spans="1:9" ht="23.25" x14ac:dyDescent="0.35">
      <c r="A110" s="19"/>
      <c r="B110" s="19"/>
      <c r="C110" s="19"/>
      <c r="D110" s="23">
        <v>9995</v>
      </c>
      <c r="E110" s="23">
        <v>2213</v>
      </c>
      <c r="F110" s="45" t="s">
        <v>24</v>
      </c>
      <c r="G110" s="22"/>
      <c r="H110" s="22"/>
      <c r="I110" s="230">
        <f t="shared" si="1"/>
        <v>0</v>
      </c>
    </row>
    <row r="111" spans="1:9" ht="23.25" x14ac:dyDescent="0.35">
      <c r="A111" s="19"/>
      <c r="B111" s="19"/>
      <c r="C111" s="19"/>
      <c r="D111" s="23">
        <v>9995</v>
      </c>
      <c r="E111" s="23">
        <v>2214</v>
      </c>
      <c r="F111" s="45" t="s">
        <v>25</v>
      </c>
      <c r="G111" s="22">
        <v>2370</v>
      </c>
      <c r="H111" s="22">
        <v>2370</v>
      </c>
      <c r="I111" s="230">
        <f t="shared" si="1"/>
        <v>0</v>
      </c>
    </row>
    <row r="112" spans="1:9" ht="23.25" x14ac:dyDescent="0.35">
      <c r="A112" s="19"/>
      <c r="B112" s="19"/>
      <c r="C112" s="19"/>
      <c r="D112" s="23">
        <v>9995</v>
      </c>
      <c r="E112" s="23">
        <v>2215</v>
      </c>
      <c r="F112" s="45" t="s">
        <v>162</v>
      </c>
      <c r="G112" s="22">
        <v>79412.39</v>
      </c>
      <c r="H112" s="22">
        <v>79412.39</v>
      </c>
      <c r="I112" s="230">
        <f t="shared" si="1"/>
        <v>0</v>
      </c>
    </row>
    <row r="113" spans="1:9" ht="23.25" x14ac:dyDescent="0.35">
      <c r="A113" s="19"/>
      <c r="B113" s="19"/>
      <c r="C113" s="19"/>
      <c r="D113" s="23">
        <v>9995</v>
      </c>
      <c r="E113" s="23">
        <v>2216</v>
      </c>
      <c r="F113" s="45" t="s">
        <v>26</v>
      </c>
      <c r="G113" s="22">
        <v>424484.72</v>
      </c>
      <c r="H113" s="22">
        <v>424484.72</v>
      </c>
      <c r="I113" s="230">
        <f t="shared" si="1"/>
        <v>0</v>
      </c>
    </row>
    <row r="114" spans="1:9" ht="23.25" x14ac:dyDescent="0.35">
      <c r="A114" s="19"/>
      <c r="B114" s="19"/>
      <c r="C114" s="19"/>
      <c r="D114" s="23">
        <v>9995</v>
      </c>
      <c r="E114" s="23">
        <v>2217</v>
      </c>
      <c r="F114" s="45" t="s">
        <v>27</v>
      </c>
      <c r="G114" s="22">
        <v>5090.25</v>
      </c>
      <c r="H114" s="22">
        <v>5090.25</v>
      </c>
      <c r="I114" s="230">
        <f t="shared" si="1"/>
        <v>0</v>
      </c>
    </row>
    <row r="115" spans="1:9" ht="23.25" x14ac:dyDescent="0.35">
      <c r="A115" s="19"/>
      <c r="B115" s="19"/>
      <c r="C115" s="19"/>
      <c r="D115" s="23">
        <v>9995</v>
      </c>
      <c r="E115" s="23">
        <v>2218</v>
      </c>
      <c r="F115" s="45" t="s">
        <v>163</v>
      </c>
      <c r="G115" s="22">
        <v>6769.32</v>
      </c>
      <c r="H115" s="22">
        <v>6769.32</v>
      </c>
      <c r="I115" s="230">
        <f t="shared" si="1"/>
        <v>0</v>
      </c>
    </row>
    <row r="116" spans="1:9" ht="23.25" x14ac:dyDescent="0.35">
      <c r="A116" s="19"/>
      <c r="B116" s="19"/>
      <c r="C116" s="19"/>
      <c r="D116" s="23">
        <v>9995</v>
      </c>
      <c r="E116" s="23">
        <v>2221</v>
      </c>
      <c r="F116" s="45" t="s">
        <v>28</v>
      </c>
      <c r="G116" s="22"/>
      <c r="H116" s="22"/>
      <c r="I116" s="230">
        <f t="shared" si="1"/>
        <v>0</v>
      </c>
    </row>
    <row r="117" spans="1:9" ht="23.25" x14ac:dyDescent="0.35">
      <c r="A117" s="19"/>
      <c r="B117" s="19"/>
      <c r="C117" s="19"/>
      <c r="D117" s="23">
        <v>9995</v>
      </c>
      <c r="E117" s="23">
        <v>2222</v>
      </c>
      <c r="F117" s="45" t="s">
        <v>29</v>
      </c>
      <c r="G117" s="22"/>
      <c r="H117" s="22"/>
      <c r="I117" s="230">
        <f t="shared" si="1"/>
        <v>0</v>
      </c>
    </row>
    <row r="118" spans="1:9" ht="23.25" x14ac:dyDescent="0.35">
      <c r="A118" s="19"/>
      <c r="B118" s="19"/>
      <c r="C118" s="19"/>
      <c r="D118" s="20">
        <v>9995</v>
      </c>
      <c r="E118" s="20">
        <v>2231</v>
      </c>
      <c r="F118" s="45" t="s">
        <v>30</v>
      </c>
      <c r="G118" s="22"/>
      <c r="H118" s="22"/>
      <c r="I118" s="230">
        <f t="shared" si="1"/>
        <v>0</v>
      </c>
    </row>
    <row r="119" spans="1:9" ht="23.25" x14ac:dyDescent="0.35">
      <c r="A119" s="19"/>
      <c r="B119" s="19"/>
      <c r="C119" s="19"/>
      <c r="D119" s="20">
        <v>9995</v>
      </c>
      <c r="E119" s="20">
        <v>2232</v>
      </c>
      <c r="F119" s="45" t="s">
        <v>31</v>
      </c>
      <c r="G119" s="22"/>
      <c r="H119" s="22"/>
      <c r="I119" s="230">
        <f t="shared" si="1"/>
        <v>0</v>
      </c>
    </row>
    <row r="120" spans="1:9" ht="23.25" x14ac:dyDescent="0.35">
      <c r="A120" s="19"/>
      <c r="B120" s="19"/>
      <c r="C120" s="19"/>
      <c r="D120" s="20">
        <v>9995</v>
      </c>
      <c r="E120" s="20">
        <v>2241</v>
      </c>
      <c r="F120" s="45" t="s">
        <v>32</v>
      </c>
      <c r="G120" s="22"/>
      <c r="H120" s="22"/>
      <c r="I120" s="230">
        <f t="shared" si="1"/>
        <v>0</v>
      </c>
    </row>
    <row r="121" spans="1:9" ht="23.25" x14ac:dyDescent="0.35">
      <c r="A121" s="19"/>
      <c r="B121" s="19"/>
      <c r="C121" s="19"/>
      <c r="D121" s="20">
        <v>9995</v>
      </c>
      <c r="E121" s="20">
        <v>2242</v>
      </c>
      <c r="F121" s="45" t="s">
        <v>33</v>
      </c>
      <c r="G121" s="22"/>
      <c r="H121" s="22"/>
      <c r="I121" s="230">
        <f t="shared" si="1"/>
        <v>0</v>
      </c>
    </row>
    <row r="122" spans="1:9" ht="23.25" x14ac:dyDescent="0.35">
      <c r="A122" s="19"/>
      <c r="B122" s="19"/>
      <c r="C122" s="19"/>
      <c r="D122" s="20">
        <v>9995</v>
      </c>
      <c r="E122" s="20">
        <v>2243</v>
      </c>
      <c r="F122" s="45" t="s">
        <v>34</v>
      </c>
      <c r="G122" s="22"/>
      <c r="H122" s="22"/>
      <c r="I122" s="230">
        <f t="shared" si="1"/>
        <v>0</v>
      </c>
    </row>
    <row r="123" spans="1:9" ht="23.25" x14ac:dyDescent="0.35">
      <c r="A123" s="19"/>
      <c r="B123" s="19"/>
      <c r="C123" s="19"/>
      <c r="D123" s="20">
        <v>9995</v>
      </c>
      <c r="E123" s="20">
        <v>2244</v>
      </c>
      <c r="F123" s="45" t="s">
        <v>35</v>
      </c>
      <c r="G123" s="22"/>
      <c r="H123" s="22"/>
      <c r="I123" s="230">
        <f t="shared" si="1"/>
        <v>0</v>
      </c>
    </row>
    <row r="124" spans="1:9" ht="23.25" x14ac:dyDescent="0.35">
      <c r="A124" s="19"/>
      <c r="B124" s="19"/>
      <c r="C124" s="19"/>
      <c r="D124" s="20">
        <v>9995</v>
      </c>
      <c r="E124" s="20">
        <v>2251</v>
      </c>
      <c r="F124" s="45" t="s">
        <v>36</v>
      </c>
      <c r="G124" s="22">
        <v>2005609.46</v>
      </c>
      <c r="H124" s="22">
        <v>1959122.66</v>
      </c>
      <c r="I124" s="230">
        <f t="shared" si="1"/>
        <v>46486.800000000047</v>
      </c>
    </row>
    <row r="125" spans="1:9" ht="23.25" x14ac:dyDescent="0.35">
      <c r="A125" s="19"/>
      <c r="B125" s="19"/>
      <c r="C125" s="19"/>
      <c r="D125" s="20">
        <v>9995</v>
      </c>
      <c r="E125" s="20">
        <v>2253</v>
      </c>
      <c r="F125" s="45" t="s">
        <v>37</v>
      </c>
      <c r="G125" s="22"/>
      <c r="H125" s="22"/>
      <c r="I125" s="230">
        <f t="shared" si="1"/>
        <v>0</v>
      </c>
    </row>
    <row r="126" spans="1:9" ht="23.25" x14ac:dyDescent="0.35">
      <c r="A126" s="19"/>
      <c r="B126" s="19"/>
      <c r="C126" s="19"/>
      <c r="D126" s="20">
        <v>9995</v>
      </c>
      <c r="E126" s="20">
        <v>2254</v>
      </c>
      <c r="F126" s="45" t="s">
        <v>38</v>
      </c>
      <c r="G126" s="22"/>
      <c r="H126" s="22"/>
      <c r="I126" s="230">
        <f t="shared" si="1"/>
        <v>0</v>
      </c>
    </row>
    <row r="127" spans="1:9" ht="23.25" x14ac:dyDescent="0.35">
      <c r="A127" s="19"/>
      <c r="B127" s="19"/>
      <c r="C127" s="19"/>
      <c r="D127" s="20">
        <v>9995</v>
      </c>
      <c r="E127" s="20">
        <v>2258</v>
      </c>
      <c r="F127" s="45" t="s">
        <v>39</v>
      </c>
      <c r="G127" s="22"/>
      <c r="H127" s="22"/>
      <c r="I127" s="230">
        <f t="shared" si="1"/>
        <v>0</v>
      </c>
    </row>
    <row r="128" spans="1:9" ht="23.25" x14ac:dyDescent="0.35">
      <c r="A128" s="19"/>
      <c r="B128" s="19"/>
      <c r="C128" s="19"/>
      <c r="D128" s="20">
        <v>9995</v>
      </c>
      <c r="E128" s="20">
        <v>2261</v>
      </c>
      <c r="F128" s="45" t="s">
        <v>40</v>
      </c>
      <c r="G128" s="22"/>
      <c r="H128" s="22"/>
      <c r="I128" s="230">
        <f t="shared" si="1"/>
        <v>0</v>
      </c>
    </row>
    <row r="129" spans="1:9" ht="23.25" x14ac:dyDescent="0.35">
      <c r="A129" s="19"/>
      <c r="B129" s="19"/>
      <c r="C129" s="19"/>
      <c r="D129" s="20">
        <v>9995</v>
      </c>
      <c r="E129" s="20">
        <v>2262</v>
      </c>
      <c r="F129" s="45" t="s">
        <v>41</v>
      </c>
      <c r="G129" s="22"/>
      <c r="H129" s="22"/>
      <c r="I129" s="230">
        <f t="shared" si="1"/>
        <v>0</v>
      </c>
    </row>
    <row r="130" spans="1:9" ht="23.25" x14ac:dyDescent="0.35">
      <c r="A130" s="19"/>
      <c r="B130" s="19"/>
      <c r="C130" s="19"/>
      <c r="D130" s="20">
        <v>9995</v>
      </c>
      <c r="E130" s="20">
        <v>2263</v>
      </c>
      <c r="F130" s="45" t="s">
        <v>42</v>
      </c>
      <c r="G130" s="22"/>
      <c r="H130" s="22"/>
      <c r="I130" s="230">
        <f t="shared" si="1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2271</v>
      </c>
      <c r="F131" s="45" t="s">
        <v>43</v>
      </c>
      <c r="G131" s="22">
        <v>233836.45</v>
      </c>
      <c r="H131" s="22">
        <v>233836.45</v>
      </c>
      <c r="I131" s="230">
        <f t="shared" si="1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2272</v>
      </c>
      <c r="F132" s="45" t="s">
        <v>44</v>
      </c>
      <c r="G132" s="22">
        <v>74163</v>
      </c>
      <c r="H132" s="22">
        <v>74163</v>
      </c>
      <c r="I132" s="230">
        <f t="shared" si="1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2281</v>
      </c>
      <c r="F133" s="45" t="s">
        <v>45</v>
      </c>
      <c r="G133" s="22"/>
      <c r="H133" s="22"/>
      <c r="I133" s="230">
        <f t="shared" si="1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2282</v>
      </c>
      <c r="F134" s="45" t="s">
        <v>46</v>
      </c>
      <c r="G134" s="22"/>
      <c r="H134" s="22"/>
      <c r="I134" s="230">
        <f t="shared" si="1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2284</v>
      </c>
      <c r="F135" s="45" t="s">
        <v>47</v>
      </c>
      <c r="G135" s="22"/>
      <c r="H135" s="22"/>
      <c r="I135" s="230">
        <f t="shared" si="1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2286</v>
      </c>
      <c r="F136" s="45" t="s">
        <v>48</v>
      </c>
      <c r="G136" s="22"/>
      <c r="H136" s="22"/>
      <c r="I136" s="230">
        <f t="shared" si="1"/>
        <v>0</v>
      </c>
    </row>
    <row r="137" spans="1:9" ht="23.25" x14ac:dyDescent="0.35">
      <c r="A137" s="19"/>
      <c r="B137" s="19"/>
      <c r="C137" s="19"/>
      <c r="D137" s="20">
        <v>9995</v>
      </c>
      <c r="E137" s="23">
        <v>2287</v>
      </c>
      <c r="F137" s="45" t="s">
        <v>49</v>
      </c>
      <c r="G137" s="22">
        <v>22184</v>
      </c>
      <c r="H137" s="22">
        <v>22184</v>
      </c>
      <c r="I137" s="230">
        <f t="shared" si="1"/>
        <v>0</v>
      </c>
    </row>
    <row r="138" spans="1:9" ht="24" thickBot="1" x14ac:dyDescent="0.4">
      <c r="A138" s="19"/>
      <c r="B138" s="19"/>
      <c r="C138" s="19"/>
      <c r="D138" s="20">
        <v>9995</v>
      </c>
      <c r="E138" s="20">
        <v>2288</v>
      </c>
      <c r="F138" s="45" t="s">
        <v>50</v>
      </c>
      <c r="G138" s="22"/>
      <c r="H138" s="22"/>
      <c r="I138" s="230">
        <f t="shared" si="1"/>
        <v>0</v>
      </c>
    </row>
    <row r="139" spans="1:9" ht="24" thickBot="1" x14ac:dyDescent="0.4">
      <c r="A139" s="253"/>
      <c r="B139" s="97"/>
      <c r="C139" s="97"/>
      <c r="D139" s="254"/>
      <c r="E139" s="98"/>
      <c r="F139" s="61" t="s">
        <v>170</v>
      </c>
      <c r="G139" s="62">
        <f>SUM(G109:G138)</f>
        <v>2853919.5900000003</v>
      </c>
      <c r="H139" s="63">
        <f>SUM(H109:H138)</f>
        <v>2807432.79</v>
      </c>
      <c r="I139" s="230">
        <f t="shared" si="1"/>
        <v>46486.800000000279</v>
      </c>
    </row>
    <row r="140" spans="1:9" ht="23.25" x14ac:dyDescent="0.35">
      <c r="A140" s="50"/>
      <c r="B140" s="51"/>
      <c r="C140" s="51"/>
      <c r="D140" s="52"/>
      <c r="E140" s="52"/>
      <c r="F140" s="255" t="s">
        <v>52</v>
      </c>
      <c r="G140" s="54"/>
      <c r="H140" s="256"/>
      <c r="I140" s="230">
        <f t="shared" si="1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2311</v>
      </c>
      <c r="F141" s="21" t="s">
        <v>53</v>
      </c>
      <c r="G141" s="22">
        <v>28617.99</v>
      </c>
      <c r="H141" s="22">
        <v>28617.99</v>
      </c>
      <c r="I141" s="230">
        <f t="shared" si="1"/>
        <v>0</v>
      </c>
    </row>
    <row r="142" spans="1:9" ht="23.25" x14ac:dyDescent="0.35">
      <c r="A142" s="19"/>
      <c r="B142" s="19"/>
      <c r="C142" s="19"/>
      <c r="D142" s="20">
        <v>9995</v>
      </c>
      <c r="E142" s="20">
        <v>2323</v>
      </c>
      <c r="F142" s="21" t="s">
        <v>54</v>
      </c>
      <c r="G142" s="22">
        <v>11092</v>
      </c>
      <c r="H142" s="22">
        <v>11092</v>
      </c>
      <c r="I142" s="230">
        <f t="shared" si="1"/>
        <v>0</v>
      </c>
    </row>
    <row r="143" spans="1:9" ht="23.25" x14ac:dyDescent="0.35">
      <c r="A143" s="19"/>
      <c r="B143" s="19"/>
      <c r="C143" s="19"/>
      <c r="D143" s="20">
        <v>9995</v>
      </c>
      <c r="E143" s="20">
        <v>2331</v>
      </c>
      <c r="F143" s="21" t="s">
        <v>55</v>
      </c>
      <c r="G143" s="22"/>
      <c r="H143" s="22"/>
      <c r="I143" s="230">
        <f t="shared" si="1"/>
        <v>0</v>
      </c>
    </row>
    <row r="144" spans="1:9" ht="23.25" x14ac:dyDescent="0.35">
      <c r="A144" s="19"/>
      <c r="B144" s="19"/>
      <c r="C144" s="19"/>
      <c r="D144" s="20">
        <v>9995</v>
      </c>
      <c r="E144" s="20">
        <v>2332</v>
      </c>
      <c r="F144" s="21" t="s">
        <v>189</v>
      </c>
      <c r="G144" s="22">
        <v>1677.53</v>
      </c>
      <c r="H144" s="22">
        <v>1677.53</v>
      </c>
      <c r="I144" s="230">
        <f t="shared" si="1"/>
        <v>0</v>
      </c>
    </row>
    <row r="145" spans="1:9" ht="23.25" x14ac:dyDescent="0.35">
      <c r="A145" s="19"/>
      <c r="B145" s="19"/>
      <c r="C145" s="19"/>
      <c r="D145" s="20">
        <v>9995</v>
      </c>
      <c r="E145" s="20">
        <v>2334</v>
      </c>
      <c r="F145" s="21" t="s">
        <v>56</v>
      </c>
      <c r="G145" s="22"/>
      <c r="H145" s="22"/>
      <c r="I145" s="230">
        <f t="shared" ref="I145:I194" si="2">+G145-H145</f>
        <v>0</v>
      </c>
    </row>
    <row r="146" spans="1:9" ht="23.25" x14ac:dyDescent="0.35">
      <c r="A146" s="19"/>
      <c r="B146" s="19"/>
      <c r="C146" s="19"/>
      <c r="D146" s="20">
        <v>9995</v>
      </c>
      <c r="E146" s="20">
        <v>2341</v>
      </c>
      <c r="F146" s="21" t="s">
        <v>57</v>
      </c>
      <c r="G146" s="22"/>
      <c r="H146" s="22"/>
      <c r="I146" s="230">
        <f t="shared" si="2"/>
        <v>0</v>
      </c>
    </row>
    <row r="147" spans="1:9" ht="23.25" x14ac:dyDescent="0.35">
      <c r="A147" s="19"/>
      <c r="B147" s="19"/>
      <c r="C147" s="19"/>
      <c r="D147" s="20">
        <v>9995</v>
      </c>
      <c r="E147" s="20">
        <v>2353</v>
      </c>
      <c r="F147" s="21" t="s">
        <v>58</v>
      </c>
      <c r="G147" s="22"/>
      <c r="H147" s="22"/>
      <c r="I147" s="230">
        <f t="shared" si="2"/>
        <v>0</v>
      </c>
    </row>
    <row r="148" spans="1:9" ht="23.25" x14ac:dyDescent="0.35">
      <c r="A148" s="19"/>
      <c r="B148" s="19"/>
      <c r="C148" s="19"/>
      <c r="D148" s="20">
        <v>9995</v>
      </c>
      <c r="E148" s="20">
        <v>2363</v>
      </c>
      <c r="F148" s="21" t="s">
        <v>148</v>
      </c>
      <c r="G148" s="22">
        <v>250</v>
      </c>
      <c r="H148" s="22">
        <v>250</v>
      </c>
      <c r="I148" s="230">
        <f t="shared" si="2"/>
        <v>0</v>
      </c>
    </row>
    <row r="149" spans="1:9" ht="23.25" x14ac:dyDescent="0.35">
      <c r="A149" s="19"/>
      <c r="B149" s="19"/>
      <c r="C149" s="19"/>
      <c r="D149" s="20">
        <v>9995</v>
      </c>
      <c r="E149" s="20">
        <v>2371</v>
      </c>
      <c r="F149" s="21" t="s">
        <v>59</v>
      </c>
      <c r="G149" s="22">
        <v>235935.08</v>
      </c>
      <c r="H149" s="22">
        <v>235935.08</v>
      </c>
      <c r="I149" s="230">
        <f t="shared" si="2"/>
        <v>0</v>
      </c>
    </row>
    <row r="150" spans="1:9" ht="23.25" x14ac:dyDescent="0.35">
      <c r="A150" s="19"/>
      <c r="B150" s="19"/>
      <c r="C150" s="19"/>
      <c r="D150" s="20">
        <v>9995</v>
      </c>
      <c r="E150" s="20">
        <v>2391</v>
      </c>
      <c r="F150" s="21" t="s">
        <v>60</v>
      </c>
      <c r="G150" s="22">
        <v>6661.38</v>
      </c>
      <c r="H150" s="22">
        <v>6661.38</v>
      </c>
      <c r="I150" s="230">
        <f t="shared" si="2"/>
        <v>0</v>
      </c>
    </row>
    <row r="151" spans="1:9" ht="23.25" x14ac:dyDescent="0.35">
      <c r="A151" s="19"/>
      <c r="B151" s="19"/>
      <c r="C151" s="19"/>
      <c r="D151" s="20">
        <v>9995</v>
      </c>
      <c r="E151" s="23">
        <v>2392</v>
      </c>
      <c r="F151" s="21" t="s">
        <v>172</v>
      </c>
      <c r="G151" s="22">
        <v>57455.53</v>
      </c>
      <c r="H151" s="22">
        <v>57455.53</v>
      </c>
      <c r="I151" s="230">
        <f t="shared" si="2"/>
        <v>0</v>
      </c>
    </row>
    <row r="152" spans="1:9" ht="23.25" x14ac:dyDescent="0.35">
      <c r="A152" s="19"/>
      <c r="B152" s="19"/>
      <c r="C152" s="19"/>
      <c r="D152" s="20">
        <v>9995</v>
      </c>
      <c r="E152" s="20">
        <v>2394</v>
      </c>
      <c r="F152" s="21" t="s">
        <v>62</v>
      </c>
      <c r="G152" s="22"/>
      <c r="H152" s="22"/>
      <c r="I152" s="230">
        <f t="shared" si="2"/>
        <v>0</v>
      </c>
    </row>
    <row r="153" spans="1:9" ht="23.25" x14ac:dyDescent="0.35">
      <c r="A153" s="19"/>
      <c r="B153" s="19"/>
      <c r="C153" s="19"/>
      <c r="D153" s="20">
        <v>9995</v>
      </c>
      <c r="E153" s="20">
        <v>2395</v>
      </c>
      <c r="F153" s="21" t="s">
        <v>63</v>
      </c>
      <c r="G153" s="22">
        <v>4338.5</v>
      </c>
      <c r="H153" s="22">
        <v>4338.5</v>
      </c>
      <c r="I153" s="230">
        <f t="shared" si="2"/>
        <v>0</v>
      </c>
    </row>
    <row r="154" spans="1:9" ht="23.25" x14ac:dyDescent="0.35">
      <c r="A154" s="19"/>
      <c r="B154" s="19"/>
      <c r="C154" s="19"/>
      <c r="D154" s="20">
        <v>9995</v>
      </c>
      <c r="E154" s="20">
        <v>2396</v>
      </c>
      <c r="F154" s="21" t="s">
        <v>64</v>
      </c>
      <c r="G154" s="22">
        <v>43061.71</v>
      </c>
      <c r="H154" s="22">
        <v>43061.71</v>
      </c>
      <c r="I154" s="230">
        <f t="shared" si="2"/>
        <v>0</v>
      </c>
    </row>
    <row r="155" spans="1:9" ht="24" thickBot="1" x14ac:dyDescent="0.4">
      <c r="A155" s="56"/>
      <c r="B155" s="56"/>
      <c r="C155" s="56"/>
      <c r="D155" s="24">
        <v>9995</v>
      </c>
      <c r="E155" s="24">
        <v>2399</v>
      </c>
      <c r="F155" s="25" t="s">
        <v>65</v>
      </c>
      <c r="G155" s="26">
        <v>919</v>
      </c>
      <c r="H155" s="26">
        <v>919</v>
      </c>
      <c r="I155" s="230">
        <f t="shared" si="2"/>
        <v>0</v>
      </c>
    </row>
    <row r="156" spans="1:9" ht="24" thickBot="1" x14ac:dyDescent="0.4">
      <c r="A156" s="57"/>
      <c r="B156" s="58"/>
      <c r="C156" s="58"/>
      <c r="D156" s="59"/>
      <c r="E156" s="60"/>
      <c r="F156" s="61" t="s">
        <v>173</v>
      </c>
      <c r="G156" s="63">
        <f>SUM(G141:G155)</f>
        <v>390008.72000000003</v>
      </c>
      <c r="H156" s="63">
        <f>SUM(H141:H155)</f>
        <v>390008.72000000003</v>
      </c>
      <c r="I156" s="230">
        <f t="shared" si="2"/>
        <v>0</v>
      </c>
    </row>
    <row r="157" spans="1:9" ht="23.25" x14ac:dyDescent="0.35">
      <c r="A157" s="50"/>
      <c r="B157" s="51"/>
      <c r="C157" s="51"/>
      <c r="D157" s="64"/>
      <c r="E157" s="64"/>
      <c r="F157" s="42" t="s">
        <v>67</v>
      </c>
      <c r="G157" s="65"/>
      <c r="H157" s="55"/>
      <c r="I157" s="230">
        <f t="shared" si="2"/>
        <v>0</v>
      </c>
    </row>
    <row r="158" spans="1:9" ht="23.25" x14ac:dyDescent="0.35">
      <c r="A158" s="19"/>
      <c r="B158" s="19"/>
      <c r="C158" s="19"/>
      <c r="D158" s="20">
        <v>9995</v>
      </c>
      <c r="E158" s="20">
        <v>2611</v>
      </c>
      <c r="F158" s="21" t="s">
        <v>68</v>
      </c>
      <c r="G158" s="22"/>
      <c r="H158" s="22"/>
      <c r="I158" s="230">
        <f t="shared" si="2"/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2613</v>
      </c>
      <c r="F159" s="21" t="s">
        <v>69</v>
      </c>
      <c r="G159" s="22">
        <v>3563.79</v>
      </c>
      <c r="H159" s="22">
        <v>3563.79</v>
      </c>
      <c r="I159" s="230">
        <f t="shared" si="2"/>
        <v>0</v>
      </c>
    </row>
    <row r="160" spans="1:9" ht="23.25" x14ac:dyDescent="0.35">
      <c r="A160" s="19"/>
      <c r="B160" s="19"/>
      <c r="C160" s="19"/>
      <c r="D160" s="20">
        <v>9995</v>
      </c>
      <c r="E160" s="20">
        <v>2614</v>
      </c>
      <c r="F160" s="21" t="s">
        <v>186</v>
      </c>
      <c r="G160" s="22">
        <v>14581.34</v>
      </c>
      <c r="H160" s="22">
        <v>14581.34</v>
      </c>
      <c r="I160" s="230">
        <f t="shared" si="2"/>
        <v>0</v>
      </c>
    </row>
    <row r="161" spans="1:9" ht="23.25" x14ac:dyDescent="0.35">
      <c r="A161" s="19"/>
      <c r="B161" s="19"/>
      <c r="C161" s="19"/>
      <c r="D161" s="20">
        <v>9995</v>
      </c>
      <c r="E161" s="20">
        <v>2623</v>
      </c>
      <c r="F161" s="21" t="s">
        <v>159</v>
      </c>
      <c r="G161" s="22">
        <v>1477.09</v>
      </c>
      <c r="H161" s="22">
        <v>1477.09</v>
      </c>
      <c r="I161" s="230">
        <f t="shared" si="2"/>
        <v>0</v>
      </c>
    </row>
    <row r="162" spans="1:9" ht="23.25" x14ac:dyDescent="0.35">
      <c r="A162" s="19"/>
      <c r="B162" s="19"/>
      <c r="C162" s="19"/>
      <c r="D162" s="20">
        <v>9995</v>
      </c>
      <c r="E162" s="20">
        <v>2641</v>
      </c>
      <c r="F162" s="21" t="s">
        <v>70</v>
      </c>
      <c r="G162" s="22"/>
      <c r="H162" s="22"/>
      <c r="I162" s="230">
        <f t="shared" si="2"/>
        <v>0</v>
      </c>
    </row>
    <row r="163" spans="1:9" ht="23.25" x14ac:dyDescent="0.35">
      <c r="A163" s="19"/>
      <c r="B163" s="19"/>
      <c r="C163" s="19"/>
      <c r="D163" s="20">
        <v>9995</v>
      </c>
      <c r="E163" s="20">
        <v>2654</v>
      </c>
      <c r="F163" s="21" t="s">
        <v>190</v>
      </c>
      <c r="G163" s="22">
        <v>111860.09</v>
      </c>
      <c r="H163" s="22">
        <v>111860.09</v>
      </c>
      <c r="I163" s="230">
        <f t="shared" si="2"/>
        <v>0</v>
      </c>
    </row>
    <row r="164" spans="1:9" ht="23.25" x14ac:dyDescent="0.35">
      <c r="A164" s="19"/>
      <c r="B164" s="19"/>
      <c r="C164" s="19"/>
      <c r="D164" s="20">
        <v>9995</v>
      </c>
      <c r="E164" s="20">
        <v>2655</v>
      </c>
      <c r="F164" s="21" t="s">
        <v>71</v>
      </c>
      <c r="G164" s="22"/>
      <c r="H164" s="22"/>
      <c r="I164" s="230">
        <f t="shared" si="2"/>
        <v>0</v>
      </c>
    </row>
    <row r="165" spans="1:9" ht="23.25" x14ac:dyDescent="0.35">
      <c r="A165" s="19"/>
      <c r="B165" s="19"/>
      <c r="C165" s="19"/>
      <c r="D165" s="20">
        <v>9995</v>
      </c>
      <c r="E165" s="20">
        <v>2656</v>
      </c>
      <c r="F165" s="21" t="s">
        <v>188</v>
      </c>
      <c r="G165" s="22">
        <v>371.69</v>
      </c>
      <c r="H165" s="22">
        <v>371.69</v>
      </c>
      <c r="I165" s="230">
        <f t="shared" si="2"/>
        <v>0</v>
      </c>
    </row>
    <row r="166" spans="1:9" ht="23.25" x14ac:dyDescent="0.35">
      <c r="A166" s="19"/>
      <c r="B166" s="19"/>
      <c r="C166" s="19"/>
      <c r="D166" s="20">
        <v>9995</v>
      </c>
      <c r="E166" s="20">
        <v>2657</v>
      </c>
      <c r="F166" s="21" t="s">
        <v>72</v>
      </c>
      <c r="G166" s="22"/>
      <c r="H166" s="22"/>
      <c r="I166" s="230">
        <f t="shared" si="2"/>
        <v>0</v>
      </c>
    </row>
    <row r="167" spans="1:9" ht="23.25" x14ac:dyDescent="0.35">
      <c r="A167" s="19"/>
      <c r="B167" s="19"/>
      <c r="C167" s="19"/>
      <c r="D167" s="20">
        <v>9995</v>
      </c>
      <c r="E167" s="20">
        <v>2658</v>
      </c>
      <c r="F167" s="21" t="s">
        <v>73</v>
      </c>
      <c r="G167" s="22">
        <v>20249.810000000001</v>
      </c>
      <c r="H167" s="22">
        <v>20249.810000000001</v>
      </c>
      <c r="I167" s="230">
        <f t="shared" si="2"/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2683</v>
      </c>
      <c r="F168" s="25" t="s">
        <v>74</v>
      </c>
      <c r="G168" s="22"/>
      <c r="H168" s="22"/>
      <c r="I168" s="230">
        <f t="shared" si="2"/>
        <v>0</v>
      </c>
    </row>
    <row r="169" spans="1:9" ht="24" thickBot="1" x14ac:dyDescent="0.4">
      <c r="A169" s="19"/>
      <c r="B169" s="19"/>
      <c r="C169" s="19"/>
      <c r="D169" s="20">
        <v>9995</v>
      </c>
      <c r="E169" s="23">
        <v>2712</v>
      </c>
      <c r="F169" s="21" t="s">
        <v>75</v>
      </c>
      <c r="G169" s="22"/>
      <c r="H169" s="22"/>
      <c r="I169" s="230">
        <f t="shared" si="2"/>
        <v>0</v>
      </c>
    </row>
    <row r="170" spans="1:9" ht="24" thickBot="1" x14ac:dyDescent="0.4">
      <c r="A170" s="57"/>
      <c r="B170" s="58"/>
      <c r="C170" s="58"/>
      <c r="D170" s="66"/>
      <c r="E170" s="67"/>
      <c r="F170" s="61" t="s">
        <v>76</v>
      </c>
      <c r="G170" s="62">
        <f>SUM(G158:G169)</f>
        <v>152103.81</v>
      </c>
      <c r="H170" s="68">
        <f>SUM(H158:H169)</f>
        <v>152103.81</v>
      </c>
      <c r="I170" s="230">
        <f t="shared" si="2"/>
        <v>0</v>
      </c>
    </row>
    <row r="171" spans="1:9" ht="23.25" x14ac:dyDescent="0.35">
      <c r="A171" s="103"/>
      <c r="B171" s="103"/>
      <c r="C171" s="103"/>
      <c r="D171" s="104"/>
      <c r="E171" s="104"/>
      <c r="F171" s="105"/>
      <c r="G171" s="106"/>
      <c r="H171" s="107"/>
      <c r="I171" s="230">
        <f t="shared" si="2"/>
        <v>0</v>
      </c>
    </row>
    <row r="172" spans="1:9" ht="24" thickBot="1" x14ac:dyDescent="0.4">
      <c r="A172" s="103"/>
      <c r="B172" s="103"/>
      <c r="C172" s="103"/>
      <c r="D172" s="104"/>
      <c r="E172" s="104"/>
      <c r="F172" s="105"/>
      <c r="G172" s="106"/>
      <c r="H172" s="107"/>
      <c r="I172" s="230">
        <f t="shared" si="2"/>
        <v>0</v>
      </c>
    </row>
    <row r="173" spans="1:9" ht="24" thickBot="1" x14ac:dyDescent="0.4">
      <c r="A173" s="57"/>
      <c r="B173" s="58"/>
      <c r="C173" s="58"/>
      <c r="D173" s="108"/>
      <c r="E173" s="109"/>
      <c r="F173" s="61" t="s">
        <v>78</v>
      </c>
      <c r="G173" s="110">
        <f>+G170+G156+G139+G106</f>
        <v>17680161.569999997</v>
      </c>
      <c r="H173" s="111">
        <f>+H170+H156+H139+H106</f>
        <v>17633674.769999996</v>
      </c>
      <c r="I173" s="230">
        <f t="shared" si="2"/>
        <v>46486.800000000745</v>
      </c>
    </row>
    <row r="174" spans="1:9" ht="23.25" x14ac:dyDescent="0.35">
      <c r="A174" s="112"/>
      <c r="B174" s="112"/>
      <c r="C174" s="112"/>
      <c r="D174" s="112"/>
      <c r="E174" s="112"/>
      <c r="F174" s="112"/>
      <c r="G174" s="113"/>
      <c r="H174" s="114"/>
      <c r="I174" s="230">
        <f t="shared" si="2"/>
        <v>0</v>
      </c>
    </row>
    <row r="175" spans="1:9" ht="24" thickBot="1" x14ac:dyDescent="0.4">
      <c r="A175" s="115"/>
      <c r="B175" s="115"/>
      <c r="C175" s="115"/>
      <c r="D175" s="115"/>
      <c r="E175" s="115"/>
      <c r="F175" s="116"/>
      <c r="G175" s="117"/>
      <c r="H175" s="118"/>
      <c r="I175" s="230">
        <f t="shared" si="2"/>
        <v>0</v>
      </c>
    </row>
    <row r="176" spans="1:9" ht="24" thickBot="1" x14ac:dyDescent="0.4">
      <c r="A176" s="84"/>
      <c r="B176" s="85"/>
      <c r="C176" s="85"/>
      <c r="D176" s="85"/>
      <c r="E176" s="85"/>
      <c r="F176" s="79"/>
      <c r="G176" s="79" t="s">
        <v>7</v>
      </c>
      <c r="H176" s="119" t="s">
        <v>8</v>
      </c>
      <c r="I176" s="230"/>
    </row>
    <row r="177" spans="1:9" ht="23.25" x14ac:dyDescent="0.35">
      <c r="A177" s="120" t="s">
        <v>2</v>
      </c>
      <c r="B177" s="121" t="s">
        <v>3</v>
      </c>
      <c r="C177" s="121" t="s">
        <v>79</v>
      </c>
      <c r="D177" s="121" t="s">
        <v>5</v>
      </c>
      <c r="E177" s="121" t="s">
        <v>80</v>
      </c>
      <c r="F177" s="122" t="s">
        <v>81</v>
      </c>
      <c r="G177" s="123"/>
      <c r="H177" s="124"/>
      <c r="I177" s="230">
        <f t="shared" si="2"/>
        <v>0</v>
      </c>
    </row>
    <row r="178" spans="1:9" ht="23.25" x14ac:dyDescent="0.35">
      <c r="A178" s="125">
        <v>98</v>
      </c>
      <c r="B178" s="126"/>
      <c r="C178" s="126"/>
      <c r="D178" s="126">
        <v>9995</v>
      </c>
      <c r="E178" s="126">
        <v>2412</v>
      </c>
      <c r="F178" s="127" t="s">
        <v>82</v>
      </c>
      <c r="G178" s="128">
        <v>247500</v>
      </c>
      <c r="H178" s="128">
        <v>247500</v>
      </c>
      <c r="I178" s="230">
        <f t="shared" si="2"/>
        <v>0</v>
      </c>
    </row>
    <row r="179" spans="1:9" ht="23.25" x14ac:dyDescent="0.35">
      <c r="A179" s="126"/>
      <c r="B179" s="126"/>
      <c r="C179" s="126"/>
      <c r="D179" s="129">
        <v>9995</v>
      </c>
      <c r="E179" s="129">
        <v>2414</v>
      </c>
      <c r="F179" s="130" t="s">
        <v>83</v>
      </c>
      <c r="G179" s="128">
        <v>241252.98</v>
      </c>
      <c r="H179" s="128">
        <v>241252.98</v>
      </c>
      <c r="I179" s="230">
        <f t="shared" si="2"/>
        <v>0</v>
      </c>
    </row>
    <row r="180" spans="1:9" ht="24" thickBot="1" x14ac:dyDescent="0.4">
      <c r="A180" s="131"/>
      <c r="B180" s="131"/>
      <c r="C180" s="131"/>
      <c r="D180" s="132">
        <v>9995</v>
      </c>
      <c r="E180" s="132">
        <v>2416</v>
      </c>
      <c r="F180" s="133" t="s">
        <v>84</v>
      </c>
      <c r="G180" s="134">
        <v>15000</v>
      </c>
      <c r="H180" s="134">
        <v>15000</v>
      </c>
      <c r="I180" s="230">
        <f t="shared" si="2"/>
        <v>0</v>
      </c>
    </row>
    <row r="181" spans="1:9" ht="24" thickBot="1" x14ac:dyDescent="0.4">
      <c r="A181" s="135"/>
      <c r="B181" s="136"/>
      <c r="C181" s="136"/>
      <c r="D181" s="137"/>
      <c r="E181" s="137"/>
      <c r="F181" s="138" t="s">
        <v>85</v>
      </c>
      <c r="G181" s="139">
        <f>SUM(G178:G180)</f>
        <v>503752.98</v>
      </c>
      <c r="H181" s="140">
        <f>SUM(H178:H180)</f>
        <v>503752.98</v>
      </c>
      <c r="I181" s="230">
        <f t="shared" si="2"/>
        <v>0</v>
      </c>
    </row>
    <row r="182" spans="1:9" ht="24" thickBot="1" x14ac:dyDescent="0.4">
      <c r="A182" s="141"/>
      <c r="B182" s="141"/>
      <c r="C182" s="141"/>
      <c r="D182" s="142"/>
      <c r="E182" s="142"/>
      <c r="F182" s="143"/>
      <c r="G182" s="118"/>
      <c r="H182" s="118"/>
      <c r="I182" s="230">
        <f t="shared" si="2"/>
        <v>0</v>
      </c>
    </row>
    <row r="183" spans="1:9" ht="24" thickBot="1" x14ac:dyDescent="0.4">
      <c r="A183" s="57"/>
      <c r="B183" s="58"/>
      <c r="C183" s="58"/>
      <c r="D183" s="67"/>
      <c r="E183" s="70"/>
      <c r="F183" s="144" t="s">
        <v>86</v>
      </c>
      <c r="G183" s="111">
        <f>+G181+G173+G87</f>
        <v>54797621.439999998</v>
      </c>
      <c r="H183" s="111">
        <f>+H181+H173+H87</f>
        <v>54431938.039999992</v>
      </c>
      <c r="I183" s="230">
        <f t="shared" si="2"/>
        <v>365683.40000000596</v>
      </c>
    </row>
    <row r="184" spans="1:9" ht="23.25" x14ac:dyDescent="0.35">
      <c r="A184" s="141"/>
      <c r="B184" s="141"/>
      <c r="C184" s="141"/>
      <c r="D184" s="142"/>
      <c r="E184" s="142"/>
      <c r="F184" s="143"/>
      <c r="G184" s="118"/>
      <c r="H184" s="118"/>
      <c r="I184" s="230">
        <f t="shared" si="2"/>
        <v>0</v>
      </c>
    </row>
    <row r="185" spans="1:9" ht="24" thickBot="1" x14ac:dyDescent="0.4">
      <c r="A185" s="112"/>
      <c r="B185" s="112"/>
      <c r="C185" s="112"/>
      <c r="D185" s="112"/>
      <c r="E185" s="112"/>
      <c r="F185" s="116"/>
      <c r="G185" s="116"/>
      <c r="H185" s="112"/>
      <c r="I185" s="230">
        <f t="shared" si="2"/>
        <v>0</v>
      </c>
    </row>
    <row r="186" spans="1:9" ht="24" thickBot="1" x14ac:dyDescent="0.4">
      <c r="A186" s="262" t="s">
        <v>87</v>
      </c>
      <c r="B186" s="263"/>
      <c r="C186" s="263"/>
      <c r="D186" s="263"/>
      <c r="E186" s="263"/>
      <c r="F186" s="245" t="s">
        <v>88</v>
      </c>
      <c r="G186" s="83" t="s">
        <v>7</v>
      </c>
      <c r="H186" s="83" t="s">
        <v>8</v>
      </c>
      <c r="I186" s="230"/>
    </row>
    <row r="187" spans="1:9" ht="24" thickBot="1" x14ac:dyDescent="0.4">
      <c r="A187" s="145" t="s">
        <v>89</v>
      </c>
      <c r="B187" s="146"/>
      <c r="C187" s="146" t="s">
        <v>90</v>
      </c>
      <c r="D187" s="146"/>
      <c r="E187" s="147"/>
      <c r="F187" s="245" t="s">
        <v>91</v>
      </c>
      <c r="G187" s="148"/>
      <c r="H187" s="148"/>
      <c r="I187" s="230">
        <f t="shared" si="2"/>
        <v>0</v>
      </c>
    </row>
    <row r="188" spans="1:9" ht="23.25" x14ac:dyDescent="0.35">
      <c r="A188" s="8" t="s">
        <v>2</v>
      </c>
      <c r="B188" s="9" t="s">
        <v>3</v>
      </c>
      <c r="C188" s="9" t="s">
        <v>79</v>
      </c>
      <c r="D188" s="9" t="s">
        <v>5</v>
      </c>
      <c r="E188" s="149"/>
      <c r="F188" s="150" t="s">
        <v>81</v>
      </c>
      <c r="G188" s="151"/>
      <c r="H188" s="152"/>
      <c r="I188" s="230">
        <f t="shared" si="2"/>
        <v>0</v>
      </c>
    </row>
    <row r="189" spans="1:9" ht="23.25" x14ac:dyDescent="0.35">
      <c r="A189" s="126"/>
      <c r="B189" s="126"/>
      <c r="C189" s="126"/>
      <c r="D189" s="126">
        <v>9995</v>
      </c>
      <c r="E189" s="126"/>
      <c r="F189" s="127" t="s">
        <v>92</v>
      </c>
      <c r="G189" s="128"/>
      <c r="H189" s="128"/>
      <c r="I189" s="230">
        <f>+G189-H189</f>
        <v>0</v>
      </c>
    </row>
    <row r="190" spans="1:9" ht="23.25" x14ac:dyDescent="0.35">
      <c r="A190" s="126"/>
      <c r="B190" s="126"/>
      <c r="C190" s="126"/>
      <c r="D190" s="126">
        <v>9995</v>
      </c>
      <c r="E190" s="126"/>
      <c r="F190" s="127" t="s">
        <v>93</v>
      </c>
      <c r="G190" s="128">
        <v>146127</v>
      </c>
      <c r="H190" s="128"/>
      <c r="I190" s="230">
        <f t="shared" si="2"/>
        <v>146127</v>
      </c>
    </row>
    <row r="191" spans="1:9" ht="24" thickBot="1" x14ac:dyDescent="0.4">
      <c r="A191" s="131"/>
      <c r="B191" s="131"/>
      <c r="C191" s="131"/>
      <c r="D191" s="131">
        <v>9995</v>
      </c>
      <c r="E191" s="131"/>
      <c r="F191" s="153" t="s">
        <v>94</v>
      </c>
      <c r="G191" s="134"/>
      <c r="H191" s="134">
        <v>511810</v>
      </c>
      <c r="I191" s="230">
        <f t="shared" si="2"/>
        <v>-511810</v>
      </c>
    </row>
    <row r="192" spans="1:9" ht="24" thickBot="1" x14ac:dyDescent="0.4">
      <c r="A192" s="135"/>
      <c r="B192" s="136"/>
      <c r="C192" s="136"/>
      <c r="D192" s="154"/>
      <c r="E192" s="155"/>
      <c r="F192" s="156" t="s">
        <v>85</v>
      </c>
      <c r="G192" s="139">
        <f>SUM(G189:G191)</f>
        <v>146127</v>
      </c>
      <c r="H192" s="140">
        <f>SUM(H189:H191)</f>
        <v>511810</v>
      </c>
      <c r="I192" s="230">
        <f t="shared" si="2"/>
        <v>-365683</v>
      </c>
    </row>
    <row r="193" spans="1:9" ht="24" thickBot="1" x14ac:dyDescent="0.4">
      <c r="A193" s="112"/>
      <c r="B193" s="112"/>
      <c r="C193" s="112"/>
      <c r="D193" s="112"/>
      <c r="E193" s="112"/>
      <c r="F193" s="112"/>
      <c r="G193" s="112"/>
      <c r="H193" s="112"/>
      <c r="I193" s="230">
        <f t="shared" si="2"/>
        <v>0</v>
      </c>
    </row>
    <row r="194" spans="1:9" ht="24" thickBot="1" x14ac:dyDescent="0.4">
      <c r="A194" s="57"/>
      <c r="B194" s="58"/>
      <c r="C194" s="58"/>
      <c r="D194" s="67"/>
      <c r="E194" s="70"/>
      <c r="F194" s="144" t="s">
        <v>95</v>
      </c>
      <c r="G194" s="157">
        <f>+G192+G183</f>
        <v>54943748.439999998</v>
      </c>
      <c r="H194" s="158">
        <f>+H192+H183</f>
        <v>54943748.039999992</v>
      </c>
      <c r="I194" s="230">
        <f t="shared" si="2"/>
        <v>0.40000000596046448</v>
      </c>
    </row>
  </sheetData>
  <mergeCells count="3">
    <mergeCell ref="A1:H1"/>
    <mergeCell ref="A2:H2"/>
    <mergeCell ref="A186:E186"/>
  </mergeCells>
  <pageMargins left="0.25" right="0.25" top="0.75" bottom="0.75" header="0.3" footer="0.3"/>
  <pageSetup scale="3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topLeftCell="A26" zoomScale="60" zoomScaleNormal="100" workbookViewId="0">
      <selection activeCell="J35" sqref="J35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268" t="s">
        <v>96</v>
      </c>
      <c r="B2" s="269"/>
      <c r="C2" s="269"/>
      <c r="D2" s="269"/>
      <c r="E2" s="269"/>
      <c r="F2" s="270"/>
    </row>
    <row r="3" spans="1:6" ht="22.5" x14ac:dyDescent="0.3">
      <c r="A3" s="271" t="s">
        <v>97</v>
      </c>
      <c r="B3" s="272"/>
      <c r="C3" s="272"/>
      <c r="D3" s="272"/>
      <c r="E3" s="272"/>
      <c r="F3" s="273"/>
    </row>
    <row r="4" spans="1:6" ht="22.5" x14ac:dyDescent="0.3">
      <c r="A4" s="159"/>
      <c r="B4" s="246"/>
      <c r="C4" s="246"/>
      <c r="D4" s="246"/>
      <c r="E4" s="246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74">
        <v>5139</v>
      </c>
      <c r="C6" s="274"/>
      <c r="D6" s="166"/>
      <c r="E6" s="167"/>
      <c r="F6" s="168"/>
    </row>
    <row r="7" spans="1:6" ht="22.5" x14ac:dyDescent="0.3">
      <c r="A7" s="165" t="s">
        <v>99</v>
      </c>
      <c r="B7" s="275" t="s">
        <v>191</v>
      </c>
      <c r="C7" s="276"/>
      <c r="D7" s="166"/>
      <c r="E7" s="167"/>
      <c r="F7" s="168"/>
    </row>
    <row r="8" spans="1:6" ht="23.25" thickBot="1" x14ac:dyDescent="0.35">
      <c r="A8" s="169" t="s">
        <v>100</v>
      </c>
      <c r="B8" s="277">
        <v>2016</v>
      </c>
      <c r="C8" s="277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78"/>
      <c r="B10" s="279"/>
      <c r="C10" s="279"/>
      <c r="D10" s="279"/>
      <c r="E10" s="279"/>
      <c r="F10" s="280"/>
    </row>
    <row r="11" spans="1:6" x14ac:dyDescent="0.25">
      <c r="A11" s="281" t="s">
        <v>101</v>
      </c>
      <c r="B11" s="282"/>
      <c r="C11" s="282"/>
      <c r="D11" s="283" t="s">
        <v>102</v>
      </c>
      <c r="E11" s="282" t="s">
        <v>103</v>
      </c>
      <c r="F11" s="286" t="s">
        <v>104</v>
      </c>
    </row>
    <row r="12" spans="1:6" x14ac:dyDescent="0.25">
      <c r="A12" s="281"/>
      <c r="B12" s="282"/>
      <c r="C12" s="282"/>
      <c r="D12" s="283"/>
      <c r="E12" s="282"/>
      <c r="F12" s="286"/>
    </row>
    <row r="13" spans="1:6" ht="22.5" x14ac:dyDescent="0.3">
      <c r="A13" s="287" t="s">
        <v>89</v>
      </c>
      <c r="B13" s="288"/>
      <c r="C13" s="288"/>
      <c r="D13" s="284"/>
      <c r="E13" s="285"/>
      <c r="F13" s="247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33641227.729999997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4">
        <v>14969187</v>
      </c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/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54943747.729999997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67" t="s">
        <v>0</v>
      </c>
      <c r="B26" s="267"/>
      <c r="C26" s="267"/>
      <c r="D26" s="267"/>
      <c r="E26" s="267"/>
      <c r="F26" s="267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265" t="s">
        <v>114</v>
      </c>
      <c r="B28" s="265"/>
      <c r="C28" s="265"/>
      <c r="D28" s="265"/>
      <c r="E28" s="265"/>
      <c r="F28" s="265"/>
    </row>
    <row r="29" spans="1:6" ht="22.5" x14ac:dyDescent="0.3">
      <c r="A29" s="266" t="s">
        <v>192</v>
      </c>
      <c r="B29" s="266"/>
      <c r="C29" s="266"/>
      <c r="D29" s="266"/>
      <c r="E29" s="266"/>
      <c r="F29" s="266"/>
    </row>
    <row r="30" spans="1:6" ht="23.25" thickBot="1" x14ac:dyDescent="0.35">
      <c r="A30" s="265" t="s">
        <v>115</v>
      </c>
      <c r="B30" s="265"/>
      <c r="C30" s="265"/>
      <c r="D30" s="265"/>
      <c r="E30" s="265"/>
      <c r="F30" s="265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115577731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365683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511810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115431604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115577731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115431604</v>
      </c>
    </row>
    <row r="40" spans="1:6" ht="23.25" thickBot="1" x14ac:dyDescent="0.35">
      <c r="A40" s="173" t="s">
        <v>160</v>
      </c>
      <c r="B40" s="174"/>
      <c r="C40" s="174"/>
      <c r="D40" s="174"/>
      <c r="E40" s="176"/>
      <c r="F40" s="211">
        <f>F37-F39</f>
        <v>146127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265" t="s">
        <v>120</v>
      </c>
      <c r="B42" s="265"/>
      <c r="C42" s="265"/>
      <c r="D42" s="265"/>
      <c r="E42" s="265"/>
      <c r="F42" s="265"/>
    </row>
    <row r="43" spans="1:6" ht="22.5" x14ac:dyDescent="0.3">
      <c r="A43" s="266" t="s">
        <v>192</v>
      </c>
      <c r="B43" s="266"/>
      <c r="C43" s="266"/>
      <c r="D43" s="266"/>
      <c r="E43" s="266"/>
      <c r="F43" s="266"/>
    </row>
    <row r="44" spans="1:6" ht="22.5" x14ac:dyDescent="0.3">
      <c r="A44" s="265" t="s">
        <v>115</v>
      </c>
      <c r="B44" s="265"/>
      <c r="C44" s="265"/>
      <c r="D44" s="265"/>
      <c r="E44" s="265"/>
      <c r="F44" s="265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421583080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+F15+F17</f>
        <v>39974560.729999997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54943748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406613892.73000002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421583080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406613892.73000002</v>
      </c>
    </row>
    <row r="54" spans="1:6" ht="23.25" thickBot="1" x14ac:dyDescent="0.35">
      <c r="A54" s="173" t="s">
        <v>126</v>
      </c>
      <c r="B54" s="174"/>
      <c r="C54" s="174"/>
      <c r="D54" s="174"/>
      <c r="E54" s="176"/>
      <c r="F54" s="224">
        <f>F51-F53</f>
        <v>14969187.269999981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264" t="s">
        <v>127</v>
      </c>
      <c r="B60" s="264"/>
      <c r="C60" s="264"/>
      <c r="D60" s="210"/>
      <c r="E60" s="210"/>
      <c r="F60" s="210"/>
    </row>
    <row r="61" spans="1:6" ht="22.5" x14ac:dyDescent="0.3">
      <c r="A61" s="264" t="s">
        <v>128</v>
      </c>
      <c r="B61" s="264"/>
      <c r="C61" s="264"/>
      <c r="D61" s="210"/>
      <c r="E61" s="210"/>
      <c r="F61" s="210"/>
    </row>
    <row r="62" spans="1:6" ht="22.5" x14ac:dyDescent="0.3">
      <c r="A62" s="264" t="s">
        <v>129</v>
      </c>
      <c r="B62" s="264"/>
      <c r="C62" s="264"/>
      <c r="D62" s="210"/>
      <c r="E62" s="210"/>
      <c r="F62" s="210"/>
    </row>
  </sheetData>
  <mergeCells count="21"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</mergeCells>
  <pageMargins left="0.7" right="0.7" top="0.75" bottom="0.75" header="0.3" footer="0.3"/>
  <pageSetup scale="4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7"/>
  <sheetViews>
    <sheetView view="pageBreakPreview" zoomScale="60" zoomScaleNormal="100" workbookViewId="0">
      <selection activeCell="A2" sqref="A2:H2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3" bestFit="1" customWidth="1"/>
  </cols>
  <sheetData>
    <row r="1" spans="1:9" ht="23.25" thickBot="1" x14ac:dyDescent="0.35">
      <c r="A1" s="260" t="s">
        <v>0</v>
      </c>
      <c r="B1" s="261"/>
      <c r="C1" s="261"/>
      <c r="D1" s="261"/>
      <c r="E1" s="261"/>
      <c r="F1" s="261"/>
      <c r="G1" s="261"/>
      <c r="H1" s="261"/>
    </row>
    <row r="2" spans="1:9" ht="23.25" thickBot="1" x14ac:dyDescent="0.35">
      <c r="A2" s="260" t="s">
        <v>193</v>
      </c>
      <c r="B2" s="261"/>
      <c r="C2" s="261"/>
      <c r="D2" s="261"/>
      <c r="E2" s="261"/>
      <c r="F2" s="261"/>
      <c r="G2" s="261"/>
      <c r="H2" s="26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17436886.879999999</v>
      </c>
      <c r="H6" s="22">
        <v>17436886.879999999</v>
      </c>
      <c r="I6" s="230">
        <f>+G6-H6</f>
        <v>0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251980.61</v>
      </c>
      <c r="H7" s="22">
        <v>250669.59</v>
      </c>
      <c r="I7" s="230">
        <f t="shared" ref="I7:I84" si="0">+G7-H7</f>
        <v>1311.0199999999895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/>
      <c r="H8" s="22"/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272874.52</v>
      </c>
      <c r="H9" s="22">
        <v>261636</v>
      </c>
      <c r="I9" s="230">
        <f t="shared" si="0"/>
        <v>11238.520000000019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873560.84</v>
      </c>
      <c r="H10" s="22">
        <v>873560.84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1400524.32</v>
      </c>
      <c r="H11" s="22">
        <v>1400524.32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146</v>
      </c>
      <c r="G12" s="22">
        <v>277300</v>
      </c>
      <c r="H12" s="22">
        <v>277300</v>
      </c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/>
      <c r="H14" s="22"/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2151</v>
      </c>
      <c r="F15" s="21" t="s">
        <v>18</v>
      </c>
      <c r="G15" s="22">
        <v>994051.91</v>
      </c>
      <c r="H15" s="22">
        <v>994051.91</v>
      </c>
      <c r="I15" s="230">
        <f t="shared" si="0"/>
        <v>0</v>
      </c>
    </row>
    <row r="16" spans="1:9" ht="23.25" x14ac:dyDescent="0.35">
      <c r="A16" s="19"/>
      <c r="B16" s="19"/>
      <c r="C16" s="19"/>
      <c r="D16" s="20">
        <v>9995</v>
      </c>
      <c r="E16" s="20">
        <v>2152</v>
      </c>
      <c r="F16" s="21" t="s">
        <v>19</v>
      </c>
      <c r="G16" s="22">
        <v>1164077.3</v>
      </c>
      <c r="H16" s="22">
        <v>1164077.3</v>
      </c>
      <c r="I16" s="230">
        <f t="shared" si="0"/>
        <v>0</v>
      </c>
    </row>
    <row r="17" spans="1:9" ht="24" thickBot="1" x14ac:dyDescent="0.4">
      <c r="A17" s="19"/>
      <c r="B17" s="19"/>
      <c r="C17" s="19"/>
      <c r="D17" s="24">
        <v>9995</v>
      </c>
      <c r="E17" s="24">
        <v>2153</v>
      </c>
      <c r="F17" s="25" t="s">
        <v>20</v>
      </c>
      <c r="G17" s="26">
        <v>89345.94</v>
      </c>
      <c r="H17" s="26">
        <v>89345.94</v>
      </c>
      <c r="I17" s="230">
        <f t="shared" si="0"/>
        <v>0</v>
      </c>
    </row>
    <row r="18" spans="1:9" ht="24" thickBot="1" x14ac:dyDescent="0.4">
      <c r="A18" s="27"/>
      <c r="B18" s="28"/>
      <c r="C18" s="28"/>
      <c r="D18" s="29"/>
      <c r="E18" s="29"/>
      <c r="F18" s="30" t="s">
        <v>21</v>
      </c>
      <c r="G18" s="31">
        <f>SUM(G6:G17)</f>
        <v>23004008.010000002</v>
      </c>
      <c r="H18" s="31">
        <f>SUM(H6:H17)</f>
        <v>22991458.470000003</v>
      </c>
      <c r="I18" s="230">
        <f t="shared" si="0"/>
        <v>12549.539999999106</v>
      </c>
    </row>
    <row r="19" spans="1:9" ht="24" thickBot="1" x14ac:dyDescent="0.4">
      <c r="A19" s="32"/>
      <c r="B19" s="33"/>
      <c r="C19" s="33"/>
      <c r="D19" s="34"/>
      <c r="E19" s="34"/>
      <c r="F19" s="35"/>
      <c r="G19" s="36"/>
      <c r="H19" s="37"/>
      <c r="I19" s="230">
        <f t="shared" si="0"/>
        <v>0</v>
      </c>
    </row>
    <row r="20" spans="1:9" ht="23.25" x14ac:dyDescent="0.35">
      <c r="A20" s="38"/>
      <c r="B20" s="39"/>
      <c r="C20" s="39"/>
      <c r="D20" s="40"/>
      <c r="E20" s="41"/>
      <c r="F20" s="42" t="s">
        <v>22</v>
      </c>
      <c r="G20" s="43"/>
      <c r="H20" s="44"/>
      <c r="I20" s="230">
        <f t="shared" si="0"/>
        <v>0</v>
      </c>
    </row>
    <row r="21" spans="1:9" ht="23.25" x14ac:dyDescent="0.35">
      <c r="A21" s="19"/>
      <c r="B21" s="19"/>
      <c r="C21" s="19"/>
      <c r="D21" s="20">
        <v>9995</v>
      </c>
      <c r="E21" s="20">
        <v>2212</v>
      </c>
      <c r="F21" s="45" t="s">
        <v>23</v>
      </c>
      <c r="G21" s="22"/>
      <c r="H21" s="22"/>
      <c r="I21" s="230">
        <f t="shared" si="0"/>
        <v>0</v>
      </c>
    </row>
    <row r="22" spans="1:9" ht="23.25" x14ac:dyDescent="0.35">
      <c r="A22" s="19"/>
      <c r="B22" s="19"/>
      <c r="C22" s="19"/>
      <c r="D22" s="23">
        <v>9995</v>
      </c>
      <c r="E22" s="23">
        <v>2213</v>
      </c>
      <c r="F22" s="45" t="s">
        <v>24</v>
      </c>
      <c r="G22" s="22">
        <v>1287655.03</v>
      </c>
      <c r="H22" s="22">
        <v>899936.52</v>
      </c>
      <c r="I22" s="230">
        <f t="shared" si="0"/>
        <v>387718.51</v>
      </c>
    </row>
    <row r="23" spans="1:9" ht="23.25" x14ac:dyDescent="0.35">
      <c r="A23" s="19"/>
      <c r="B23" s="19"/>
      <c r="C23" s="19"/>
      <c r="D23" s="23">
        <v>9995</v>
      </c>
      <c r="E23" s="23">
        <v>2214</v>
      </c>
      <c r="F23" s="45" t="s">
        <v>25</v>
      </c>
      <c r="G23" s="22">
        <v>2900</v>
      </c>
      <c r="H23" s="22">
        <v>2900</v>
      </c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2215</v>
      </c>
      <c r="F24" s="45" t="s">
        <v>162</v>
      </c>
      <c r="G24" s="22">
        <v>200018.21</v>
      </c>
      <c r="H24" s="22">
        <v>200018.21</v>
      </c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2216</v>
      </c>
      <c r="F25" s="45" t="s">
        <v>26</v>
      </c>
      <c r="G25" s="22">
        <v>347417.35</v>
      </c>
      <c r="H25" s="22">
        <v>347417.35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2217</v>
      </c>
      <c r="F26" s="45" t="s">
        <v>27</v>
      </c>
      <c r="G26" s="22">
        <v>1578</v>
      </c>
      <c r="H26" s="22">
        <v>1578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2218</v>
      </c>
      <c r="F27" s="45" t="s">
        <v>163</v>
      </c>
      <c r="G27" s="22">
        <v>2400</v>
      </c>
      <c r="H27" s="22">
        <v>2400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2221</v>
      </c>
      <c r="F28" s="45" t="s">
        <v>28</v>
      </c>
      <c r="G28" s="22">
        <v>370371.91</v>
      </c>
      <c r="H28" s="22">
        <v>370371.91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2222</v>
      </c>
      <c r="F29" s="45" t="s">
        <v>29</v>
      </c>
      <c r="G29" s="22">
        <v>56420.08</v>
      </c>
      <c r="H29" s="22">
        <v>56420.08</v>
      </c>
      <c r="I29" s="230">
        <f t="shared" si="0"/>
        <v>0</v>
      </c>
    </row>
    <row r="30" spans="1:9" ht="23.25" x14ac:dyDescent="0.35">
      <c r="A30" s="19"/>
      <c r="B30" s="19"/>
      <c r="C30" s="19"/>
      <c r="D30" s="20">
        <v>9995</v>
      </c>
      <c r="E30" s="20">
        <v>2231</v>
      </c>
      <c r="F30" s="45" t="s">
        <v>30</v>
      </c>
      <c r="G30" s="22"/>
      <c r="H30" s="22"/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2232</v>
      </c>
      <c r="F31" s="45" t="s">
        <v>31</v>
      </c>
      <c r="G31" s="22">
        <v>297303.86</v>
      </c>
      <c r="H31" s="22">
        <v>297303.86</v>
      </c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2241</v>
      </c>
      <c r="F32" s="45" t="s">
        <v>32</v>
      </c>
      <c r="G32" s="22">
        <v>67438.899999999994</v>
      </c>
      <c r="H32" s="22">
        <v>67438.899999999994</v>
      </c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2242</v>
      </c>
      <c r="F33" s="45" t="s">
        <v>33</v>
      </c>
      <c r="G33" s="22">
        <v>12980</v>
      </c>
      <c r="H33" s="22">
        <v>12980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2243</v>
      </c>
      <c r="F34" s="45" t="s">
        <v>34</v>
      </c>
      <c r="G34" s="22"/>
      <c r="H34" s="22"/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2244</v>
      </c>
      <c r="F35" s="45" t="s">
        <v>35</v>
      </c>
      <c r="G35" s="22">
        <v>9079.98</v>
      </c>
      <c r="H35" s="22">
        <v>9079.98</v>
      </c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2251</v>
      </c>
      <c r="F36" s="45" t="s">
        <v>36</v>
      </c>
      <c r="G36" s="22">
        <v>87222.23</v>
      </c>
      <c r="H36" s="22">
        <v>87222.23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2253</v>
      </c>
      <c r="F37" s="45" t="s">
        <v>37</v>
      </c>
      <c r="G37" s="22"/>
      <c r="H37" s="22"/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2254</v>
      </c>
      <c r="F38" s="45" t="s">
        <v>38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2258</v>
      </c>
      <c r="F39" s="45" t="s">
        <v>39</v>
      </c>
      <c r="G39" s="22">
        <v>45620</v>
      </c>
      <c r="H39" s="22">
        <v>45620</v>
      </c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2261</v>
      </c>
      <c r="F40" s="45" t="s">
        <v>40</v>
      </c>
      <c r="G40" s="22">
        <v>2867.19</v>
      </c>
      <c r="H40" s="22">
        <v>2867.19</v>
      </c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2262</v>
      </c>
      <c r="F41" s="45" t="s">
        <v>41</v>
      </c>
      <c r="G41" s="22">
        <v>458.75</v>
      </c>
      <c r="H41" s="22">
        <v>458.75</v>
      </c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2263</v>
      </c>
      <c r="F42" s="45" t="s">
        <v>42</v>
      </c>
      <c r="G42" s="22">
        <v>1877889.63</v>
      </c>
      <c r="H42" s="22">
        <v>1872627.65</v>
      </c>
      <c r="I42" s="230">
        <f t="shared" si="0"/>
        <v>5261.9799999999814</v>
      </c>
    </row>
    <row r="43" spans="1:9" ht="23.25" x14ac:dyDescent="0.35">
      <c r="A43" s="19"/>
      <c r="B43" s="19"/>
      <c r="C43" s="19"/>
      <c r="D43" s="20">
        <v>9995</v>
      </c>
      <c r="E43" s="20">
        <v>2271</v>
      </c>
      <c r="F43" s="45" t="s">
        <v>43</v>
      </c>
      <c r="G43" s="22">
        <v>213784.15</v>
      </c>
      <c r="H43" s="22">
        <v>213784.15</v>
      </c>
      <c r="I43" s="230">
        <f t="shared" si="0"/>
        <v>0</v>
      </c>
    </row>
    <row r="44" spans="1:9" ht="23.25" x14ac:dyDescent="0.35">
      <c r="A44" s="19"/>
      <c r="B44" s="19"/>
      <c r="C44" s="19"/>
      <c r="D44" s="20">
        <v>9995</v>
      </c>
      <c r="E44" s="20">
        <v>2272</v>
      </c>
      <c r="F44" s="45" t="s">
        <v>44</v>
      </c>
      <c r="G44" s="22">
        <v>525276.6</v>
      </c>
      <c r="H44" s="22">
        <v>525276.6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2281</v>
      </c>
      <c r="F45" s="45" t="s">
        <v>45</v>
      </c>
      <c r="G45" s="22">
        <v>56050</v>
      </c>
      <c r="H45" s="22">
        <v>56050</v>
      </c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2282</v>
      </c>
      <c r="F46" s="45" t="s">
        <v>46</v>
      </c>
      <c r="G46" s="22">
        <v>64508.13</v>
      </c>
      <c r="H46" s="22">
        <v>64508.13</v>
      </c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2284</v>
      </c>
      <c r="F47" s="45" t="s">
        <v>47</v>
      </c>
      <c r="G47" s="22"/>
      <c r="H47" s="22"/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2286</v>
      </c>
      <c r="F48" s="45" t="s">
        <v>48</v>
      </c>
      <c r="G48" s="22">
        <v>1715107.46</v>
      </c>
      <c r="H48" s="22">
        <v>1715107.46</v>
      </c>
      <c r="I48" s="230">
        <f t="shared" si="0"/>
        <v>0</v>
      </c>
    </row>
    <row r="49" spans="1:9" ht="23.25" x14ac:dyDescent="0.35">
      <c r="A49" s="19"/>
      <c r="B49" s="19"/>
      <c r="C49" s="19"/>
      <c r="D49" s="20">
        <v>9995</v>
      </c>
      <c r="E49" s="23">
        <v>2287</v>
      </c>
      <c r="F49" s="45" t="s">
        <v>49</v>
      </c>
      <c r="G49" s="22">
        <v>930268.68</v>
      </c>
      <c r="H49" s="22">
        <v>930268.68</v>
      </c>
      <c r="I49" s="230">
        <f t="shared" si="0"/>
        <v>0</v>
      </c>
    </row>
    <row r="50" spans="1:9" ht="24" thickBot="1" x14ac:dyDescent="0.4">
      <c r="A50" s="19"/>
      <c r="B50" s="19"/>
      <c r="C50" s="19"/>
      <c r="D50" s="20">
        <v>9995</v>
      </c>
      <c r="E50" s="20">
        <v>2288</v>
      </c>
      <c r="F50" s="45" t="s">
        <v>50</v>
      </c>
      <c r="G50" s="22"/>
      <c r="H50" s="22"/>
      <c r="I50" s="230">
        <f t="shared" si="0"/>
        <v>0</v>
      </c>
    </row>
    <row r="51" spans="1:9" ht="24" thickBot="1" x14ac:dyDescent="0.4">
      <c r="A51" s="46"/>
      <c r="B51" s="28"/>
      <c r="C51" s="28"/>
      <c r="D51" s="47"/>
      <c r="E51" s="29"/>
      <c r="F51" s="30" t="s">
        <v>51</v>
      </c>
      <c r="G51" s="48">
        <f>SUM(G21:G50)</f>
        <v>8174616.1399999987</v>
      </c>
      <c r="H51" s="49">
        <f>SUM(H21:H50)</f>
        <v>7781635.6499999994</v>
      </c>
      <c r="I51" s="230">
        <f t="shared" si="0"/>
        <v>392980.48999999929</v>
      </c>
    </row>
    <row r="52" spans="1:9" ht="23.25" x14ac:dyDescent="0.35">
      <c r="A52" s="50"/>
      <c r="B52" s="51"/>
      <c r="C52" s="51"/>
      <c r="D52" s="52"/>
      <c r="E52" s="52"/>
      <c r="F52" s="53" t="s">
        <v>52</v>
      </c>
      <c r="G52" s="54"/>
      <c r="H52" s="55"/>
      <c r="I52" s="230">
        <f t="shared" si="0"/>
        <v>0</v>
      </c>
    </row>
    <row r="53" spans="1:9" ht="23.25" x14ac:dyDescent="0.35">
      <c r="A53" s="19"/>
      <c r="B53" s="19"/>
      <c r="C53" s="19"/>
      <c r="D53" s="20">
        <v>9995</v>
      </c>
      <c r="E53" s="20">
        <v>2311</v>
      </c>
      <c r="F53" s="21" t="s">
        <v>53</v>
      </c>
      <c r="G53" s="22">
        <v>296508.43</v>
      </c>
      <c r="H53" s="22">
        <v>296508.43</v>
      </c>
      <c r="I53" s="230">
        <f t="shared" si="0"/>
        <v>0</v>
      </c>
    </row>
    <row r="54" spans="1:9" ht="23.25" x14ac:dyDescent="0.35">
      <c r="A54" s="19"/>
      <c r="B54" s="19"/>
      <c r="C54" s="19"/>
      <c r="D54" s="20">
        <v>9995</v>
      </c>
      <c r="E54" s="20">
        <v>2323</v>
      </c>
      <c r="F54" s="21" t="s">
        <v>54</v>
      </c>
      <c r="G54" s="22">
        <v>3363</v>
      </c>
      <c r="H54" s="22">
        <v>3363</v>
      </c>
      <c r="I54" s="230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2331</v>
      </c>
      <c r="F55" s="21" t="s">
        <v>55</v>
      </c>
      <c r="G55" s="22"/>
      <c r="H55" s="22"/>
      <c r="I55" s="230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2332</v>
      </c>
      <c r="F56" s="21" t="s">
        <v>135</v>
      </c>
      <c r="G56" s="22">
        <v>184413.82</v>
      </c>
      <c r="H56" s="22">
        <v>184413.82</v>
      </c>
      <c r="I56" s="230"/>
    </row>
    <row r="57" spans="1:9" ht="23.25" x14ac:dyDescent="0.35">
      <c r="A57" s="19"/>
      <c r="B57" s="19"/>
      <c r="C57" s="19"/>
      <c r="D57" s="20">
        <v>9995</v>
      </c>
      <c r="E57" s="20">
        <v>2334</v>
      </c>
      <c r="F57" s="21" t="s">
        <v>56</v>
      </c>
      <c r="G57" s="22">
        <v>127816.98</v>
      </c>
      <c r="H57" s="22">
        <v>127816.98</v>
      </c>
      <c r="I57" s="230">
        <f t="shared" si="0"/>
        <v>0</v>
      </c>
    </row>
    <row r="58" spans="1:9" ht="23.25" x14ac:dyDescent="0.35">
      <c r="A58" s="19"/>
      <c r="B58" s="19"/>
      <c r="C58" s="19"/>
      <c r="D58" s="20">
        <v>9995</v>
      </c>
      <c r="E58" s="20">
        <v>2341</v>
      </c>
      <c r="F58" s="21" t="s">
        <v>57</v>
      </c>
      <c r="G58" s="22"/>
      <c r="H58" s="22"/>
      <c r="I58" s="230">
        <f t="shared" si="0"/>
        <v>0</v>
      </c>
    </row>
    <row r="59" spans="1:9" ht="23.25" x14ac:dyDescent="0.35">
      <c r="A59" s="19"/>
      <c r="B59" s="19"/>
      <c r="C59" s="19"/>
      <c r="D59" s="20">
        <v>9995</v>
      </c>
      <c r="E59" s="20">
        <v>2353</v>
      </c>
      <c r="F59" s="21" t="s">
        <v>58</v>
      </c>
      <c r="G59" s="22">
        <v>46300.86</v>
      </c>
      <c r="H59" s="22">
        <v>46300.86</v>
      </c>
      <c r="I59" s="230">
        <f t="shared" si="0"/>
        <v>0</v>
      </c>
    </row>
    <row r="60" spans="1:9" ht="23.25" x14ac:dyDescent="0.35">
      <c r="A60" s="19"/>
      <c r="B60" s="19"/>
      <c r="C60" s="19"/>
      <c r="D60" s="20">
        <v>9995</v>
      </c>
      <c r="E60" s="20">
        <v>2371</v>
      </c>
      <c r="F60" s="21" t="s">
        <v>59</v>
      </c>
      <c r="G60" s="22">
        <v>410477.02</v>
      </c>
      <c r="H60" s="22">
        <v>410477.02</v>
      </c>
      <c r="I60" s="230">
        <f t="shared" si="0"/>
        <v>0</v>
      </c>
    </row>
    <row r="61" spans="1:9" ht="23.25" x14ac:dyDescent="0.35">
      <c r="A61" s="19"/>
      <c r="B61" s="19"/>
      <c r="C61" s="19"/>
      <c r="D61" s="20">
        <v>9995</v>
      </c>
      <c r="E61" s="20">
        <v>2372</v>
      </c>
      <c r="F61" s="21" t="s">
        <v>137</v>
      </c>
      <c r="G61" s="22"/>
      <c r="H61" s="22"/>
      <c r="I61" s="230">
        <f t="shared" si="0"/>
        <v>0</v>
      </c>
    </row>
    <row r="62" spans="1:9" ht="23.25" x14ac:dyDescent="0.35">
      <c r="A62" s="19"/>
      <c r="B62" s="19"/>
      <c r="C62" s="19"/>
      <c r="D62" s="20">
        <v>9995</v>
      </c>
      <c r="E62" s="20">
        <v>2391</v>
      </c>
      <c r="F62" s="21" t="s">
        <v>60</v>
      </c>
      <c r="G62" s="22">
        <v>50950.44</v>
      </c>
      <c r="H62" s="22">
        <v>50950.44</v>
      </c>
      <c r="I62" s="230">
        <f t="shared" si="0"/>
        <v>0</v>
      </c>
    </row>
    <row r="63" spans="1:9" ht="23.25" x14ac:dyDescent="0.35">
      <c r="A63" s="19"/>
      <c r="B63" s="19"/>
      <c r="C63" s="19"/>
      <c r="D63" s="20">
        <v>9995</v>
      </c>
      <c r="E63" s="23">
        <v>2392</v>
      </c>
      <c r="F63" s="21" t="s">
        <v>61</v>
      </c>
      <c r="G63" s="22">
        <v>363484.73</v>
      </c>
      <c r="H63" s="22">
        <v>363484.73</v>
      </c>
      <c r="I63" s="230">
        <f t="shared" si="0"/>
        <v>0</v>
      </c>
    </row>
    <row r="64" spans="1:9" ht="23.25" x14ac:dyDescent="0.35">
      <c r="A64" s="19"/>
      <c r="B64" s="19"/>
      <c r="C64" s="19"/>
      <c r="D64" s="20">
        <v>9995</v>
      </c>
      <c r="E64" s="20">
        <v>2394</v>
      </c>
      <c r="F64" s="21" t="s">
        <v>62</v>
      </c>
      <c r="G64" s="22"/>
      <c r="H64" s="22"/>
      <c r="I64" s="230">
        <f t="shared" si="0"/>
        <v>0</v>
      </c>
    </row>
    <row r="65" spans="1:9" ht="23.25" x14ac:dyDescent="0.35">
      <c r="A65" s="19"/>
      <c r="B65" s="19"/>
      <c r="C65" s="19"/>
      <c r="D65" s="20">
        <v>9995</v>
      </c>
      <c r="E65" s="20">
        <v>2395</v>
      </c>
      <c r="F65" s="21" t="s">
        <v>63</v>
      </c>
      <c r="G65" s="22">
        <v>11071.34</v>
      </c>
      <c r="H65" s="22">
        <v>11071.34</v>
      </c>
      <c r="I65" s="230">
        <f t="shared" si="0"/>
        <v>0</v>
      </c>
    </row>
    <row r="66" spans="1:9" ht="23.25" x14ac:dyDescent="0.35">
      <c r="A66" s="19"/>
      <c r="B66" s="19"/>
      <c r="C66" s="19"/>
      <c r="D66" s="20">
        <v>9995</v>
      </c>
      <c r="E66" s="20">
        <v>2396</v>
      </c>
      <c r="F66" s="21" t="s">
        <v>64</v>
      </c>
      <c r="G66" s="22">
        <v>159369.92000000001</v>
      </c>
      <c r="H66" s="22">
        <v>159369.92000000001</v>
      </c>
      <c r="I66" s="230">
        <f t="shared" si="0"/>
        <v>0</v>
      </c>
    </row>
    <row r="67" spans="1:9" ht="24" thickBot="1" x14ac:dyDescent="0.4">
      <c r="A67" s="56"/>
      <c r="B67" s="56"/>
      <c r="C67" s="56"/>
      <c r="D67" s="24">
        <v>9995</v>
      </c>
      <c r="E67" s="24">
        <v>2399</v>
      </c>
      <c r="F67" s="25" t="s">
        <v>65</v>
      </c>
      <c r="G67" s="26">
        <v>5168.42</v>
      </c>
      <c r="H67" s="26">
        <v>5168.42</v>
      </c>
      <c r="I67" s="230">
        <f t="shared" si="0"/>
        <v>0</v>
      </c>
    </row>
    <row r="68" spans="1:9" ht="24" thickBot="1" x14ac:dyDescent="0.4">
      <c r="A68" s="57"/>
      <c r="B68" s="58"/>
      <c r="C68" s="58"/>
      <c r="D68" s="59"/>
      <c r="E68" s="60"/>
      <c r="F68" s="61" t="s">
        <v>66</v>
      </c>
      <c r="G68" s="62">
        <f>SUM(G53:G67)</f>
        <v>1658924.9599999997</v>
      </c>
      <c r="H68" s="63">
        <f>SUM(H53:H67)</f>
        <v>1658924.9599999997</v>
      </c>
      <c r="I68" s="230">
        <f t="shared" si="0"/>
        <v>0</v>
      </c>
    </row>
    <row r="69" spans="1:9" ht="23.25" x14ac:dyDescent="0.35">
      <c r="A69" s="50"/>
      <c r="B69" s="51"/>
      <c r="C69" s="51"/>
      <c r="D69" s="64"/>
      <c r="E69" s="64"/>
      <c r="F69" s="42" t="s">
        <v>67</v>
      </c>
      <c r="G69" s="65"/>
      <c r="H69" s="55"/>
      <c r="I69" s="230">
        <f t="shared" si="0"/>
        <v>0</v>
      </c>
    </row>
    <row r="70" spans="1:9" ht="23.25" x14ac:dyDescent="0.35">
      <c r="A70" s="19"/>
      <c r="B70" s="19"/>
      <c r="C70" s="19"/>
      <c r="D70" s="20">
        <v>9995</v>
      </c>
      <c r="E70" s="20">
        <v>2611</v>
      </c>
      <c r="F70" s="21" t="s">
        <v>68</v>
      </c>
      <c r="G70" s="22">
        <v>182174.93</v>
      </c>
      <c r="H70" s="22">
        <v>182174.93</v>
      </c>
      <c r="I70" s="230">
        <f t="shared" si="0"/>
        <v>0</v>
      </c>
    </row>
    <row r="71" spans="1:9" ht="23.25" x14ac:dyDescent="0.35">
      <c r="A71" s="19"/>
      <c r="B71" s="19"/>
      <c r="C71" s="19"/>
      <c r="D71" s="20">
        <v>9995</v>
      </c>
      <c r="E71" s="20">
        <v>2613</v>
      </c>
      <c r="F71" s="21" t="s">
        <v>69</v>
      </c>
      <c r="G71" s="22">
        <v>156306.31</v>
      </c>
      <c r="H71" s="22">
        <v>156306.31</v>
      </c>
      <c r="I71" s="230">
        <f t="shared" si="0"/>
        <v>0</v>
      </c>
    </row>
    <row r="72" spans="1:9" ht="23.25" x14ac:dyDescent="0.35">
      <c r="A72" s="19"/>
      <c r="B72" s="19"/>
      <c r="C72" s="19"/>
      <c r="D72" s="20">
        <v>9995</v>
      </c>
      <c r="E72" s="20">
        <v>2614</v>
      </c>
      <c r="F72" s="21" t="s">
        <v>165</v>
      </c>
      <c r="G72" s="22">
        <v>1296.44</v>
      </c>
      <c r="H72" s="22">
        <v>1296.44</v>
      </c>
      <c r="I72" s="230">
        <f t="shared" si="0"/>
        <v>0</v>
      </c>
    </row>
    <row r="73" spans="1:9" ht="23.25" x14ac:dyDescent="0.35">
      <c r="A73" s="19"/>
      <c r="B73" s="19"/>
      <c r="C73" s="19"/>
      <c r="D73" s="20">
        <v>9995</v>
      </c>
      <c r="E73" s="20">
        <v>2619</v>
      </c>
      <c r="F73" s="21" t="s">
        <v>166</v>
      </c>
      <c r="G73" s="22">
        <v>1652.42</v>
      </c>
      <c r="H73" s="22">
        <v>1652.42</v>
      </c>
      <c r="I73" s="230">
        <f t="shared" si="0"/>
        <v>0</v>
      </c>
    </row>
    <row r="74" spans="1:9" ht="23.25" x14ac:dyDescent="0.35">
      <c r="A74" s="19"/>
      <c r="B74" s="19"/>
      <c r="C74" s="19"/>
      <c r="D74" s="20">
        <v>9995</v>
      </c>
      <c r="E74" s="20">
        <v>2621</v>
      </c>
      <c r="F74" s="21" t="s">
        <v>194</v>
      </c>
      <c r="G74" s="22">
        <v>82172.72</v>
      </c>
      <c r="H74" s="22">
        <v>82172.72</v>
      </c>
      <c r="I74" s="230">
        <f t="shared" si="0"/>
        <v>0</v>
      </c>
    </row>
    <row r="75" spans="1:9" ht="23.25" x14ac:dyDescent="0.35">
      <c r="A75" s="19"/>
      <c r="B75" s="19"/>
      <c r="C75" s="19"/>
      <c r="D75" s="20">
        <v>9995</v>
      </c>
      <c r="E75" s="20">
        <v>2623</v>
      </c>
      <c r="F75" s="21" t="s">
        <v>159</v>
      </c>
      <c r="G75" s="22"/>
      <c r="H75" s="22"/>
      <c r="I75" s="230">
        <f t="shared" si="0"/>
        <v>0</v>
      </c>
    </row>
    <row r="76" spans="1:9" ht="23.25" x14ac:dyDescent="0.35">
      <c r="A76" s="19"/>
      <c r="B76" s="19"/>
      <c r="C76" s="19"/>
      <c r="D76" s="20">
        <v>9995</v>
      </c>
      <c r="E76" s="20">
        <v>2631</v>
      </c>
      <c r="F76" s="21" t="s">
        <v>195</v>
      </c>
      <c r="G76" s="22">
        <v>7788</v>
      </c>
      <c r="H76" s="22">
        <v>7788</v>
      </c>
      <c r="I76" s="230"/>
    </row>
    <row r="77" spans="1:9" ht="23.25" x14ac:dyDescent="0.35">
      <c r="A77" s="19"/>
      <c r="B77" s="19"/>
      <c r="C77" s="19"/>
      <c r="D77" s="20">
        <v>9995</v>
      </c>
      <c r="E77" s="20">
        <v>2641</v>
      </c>
      <c r="F77" s="21" t="s">
        <v>70</v>
      </c>
      <c r="G77" s="22"/>
      <c r="H77" s="22"/>
      <c r="I77" s="230">
        <f>+G77-H77</f>
        <v>0</v>
      </c>
    </row>
    <row r="78" spans="1:9" ht="23.25" x14ac:dyDescent="0.35">
      <c r="A78" s="19"/>
      <c r="B78" s="19"/>
      <c r="C78" s="19"/>
      <c r="D78" s="20">
        <v>9995</v>
      </c>
      <c r="E78" s="20">
        <v>2653</v>
      </c>
      <c r="F78" s="21" t="s">
        <v>167</v>
      </c>
      <c r="G78" s="22">
        <v>395.83</v>
      </c>
      <c r="H78" s="22">
        <v>395.83</v>
      </c>
      <c r="I78" s="230">
        <f t="shared" si="0"/>
        <v>0</v>
      </c>
    </row>
    <row r="79" spans="1:9" ht="23.25" x14ac:dyDescent="0.35">
      <c r="A79" s="19"/>
      <c r="B79" s="19"/>
      <c r="C79" s="19"/>
      <c r="D79" s="20">
        <v>9995</v>
      </c>
      <c r="E79" s="20">
        <v>2654</v>
      </c>
      <c r="F79" s="248" t="s">
        <v>168</v>
      </c>
      <c r="G79" s="22"/>
      <c r="H79" s="22"/>
      <c r="I79" s="230">
        <f t="shared" si="0"/>
        <v>0</v>
      </c>
    </row>
    <row r="80" spans="1:9" ht="23.25" x14ac:dyDescent="0.35">
      <c r="A80" s="19"/>
      <c r="B80" s="19"/>
      <c r="C80" s="19"/>
      <c r="D80" s="20">
        <v>9995</v>
      </c>
      <c r="E80" s="20">
        <v>2655</v>
      </c>
      <c r="F80" s="21" t="s">
        <v>71</v>
      </c>
      <c r="G80" s="22">
        <v>47895.519999999997</v>
      </c>
      <c r="H80" s="22">
        <v>47895.519999999997</v>
      </c>
      <c r="I80" s="230">
        <f t="shared" si="0"/>
        <v>0</v>
      </c>
    </row>
    <row r="81" spans="1:9" ht="23.25" x14ac:dyDescent="0.35">
      <c r="A81" s="19"/>
      <c r="B81" s="19"/>
      <c r="C81" s="19"/>
      <c r="D81" s="20">
        <v>9995</v>
      </c>
      <c r="E81" s="20">
        <v>2656</v>
      </c>
      <c r="F81" s="21" t="s">
        <v>174</v>
      </c>
      <c r="G81" s="22">
        <v>2766.12</v>
      </c>
      <c r="H81" s="22">
        <v>2766.12</v>
      </c>
      <c r="I81" s="230">
        <f t="shared" si="0"/>
        <v>0</v>
      </c>
    </row>
    <row r="82" spans="1:9" ht="23.25" x14ac:dyDescent="0.35">
      <c r="A82" s="19"/>
      <c r="B82" s="19"/>
      <c r="C82" s="19"/>
      <c r="D82" s="20">
        <v>9995</v>
      </c>
      <c r="E82" s="20">
        <v>2657</v>
      </c>
      <c r="F82" s="21" t="s">
        <v>72</v>
      </c>
      <c r="G82" s="22">
        <v>506.69</v>
      </c>
      <c r="H82" s="22">
        <v>506.69</v>
      </c>
      <c r="I82" s="230">
        <f t="shared" si="0"/>
        <v>0</v>
      </c>
    </row>
    <row r="83" spans="1:9" ht="23.25" x14ac:dyDescent="0.35">
      <c r="A83" s="19"/>
      <c r="B83" s="19"/>
      <c r="C83" s="19"/>
      <c r="D83" s="20">
        <v>9995</v>
      </c>
      <c r="E83" s="20">
        <v>2658</v>
      </c>
      <c r="F83" s="21" t="s">
        <v>73</v>
      </c>
      <c r="G83" s="22">
        <v>4598.1000000000004</v>
      </c>
      <c r="H83" s="22">
        <v>4598.1000000000004</v>
      </c>
      <c r="I83" s="230">
        <f t="shared" si="0"/>
        <v>0</v>
      </c>
    </row>
    <row r="84" spans="1:9" ht="23.25" x14ac:dyDescent="0.35">
      <c r="A84" s="19"/>
      <c r="B84" s="19"/>
      <c r="C84" s="19"/>
      <c r="D84" s="20">
        <v>9995</v>
      </c>
      <c r="E84" s="20">
        <v>2662</v>
      </c>
      <c r="F84" s="25" t="s">
        <v>169</v>
      </c>
      <c r="G84" s="22">
        <v>1893439.93</v>
      </c>
      <c r="H84" s="22">
        <v>1893439.93</v>
      </c>
      <c r="I84" s="230">
        <f t="shared" si="0"/>
        <v>0</v>
      </c>
    </row>
    <row r="85" spans="1:9" ht="23.25" x14ac:dyDescent="0.35">
      <c r="A85" s="19"/>
      <c r="B85" s="19"/>
      <c r="C85" s="19"/>
      <c r="D85" s="20">
        <v>9995</v>
      </c>
      <c r="E85" s="23">
        <v>2683</v>
      </c>
      <c r="F85" s="25" t="s">
        <v>74</v>
      </c>
      <c r="G85" s="22">
        <v>23581.55</v>
      </c>
      <c r="H85" s="22">
        <v>23581.55</v>
      </c>
      <c r="I85" s="230">
        <f t="shared" ref="I85:I156" si="1">+G85-H85</f>
        <v>0</v>
      </c>
    </row>
    <row r="86" spans="1:9" ht="23.25" x14ac:dyDescent="0.35">
      <c r="A86" s="56"/>
      <c r="B86" s="56"/>
      <c r="C86" s="56"/>
      <c r="D86" s="24">
        <v>9995</v>
      </c>
      <c r="E86" s="234">
        <v>2688</v>
      </c>
      <c r="F86" s="25" t="s">
        <v>143</v>
      </c>
      <c r="G86" s="22">
        <v>9624537.3000000007</v>
      </c>
      <c r="H86" s="22">
        <v>9624537.3000000007</v>
      </c>
      <c r="I86" s="230">
        <f t="shared" si="1"/>
        <v>0</v>
      </c>
    </row>
    <row r="87" spans="1:9" ht="24" thickBot="1" x14ac:dyDescent="0.4">
      <c r="A87" s="56"/>
      <c r="B87" s="56"/>
      <c r="C87" s="56"/>
      <c r="D87" s="24">
        <v>9995</v>
      </c>
      <c r="E87" s="24">
        <v>2712</v>
      </c>
      <c r="F87" s="21" t="s">
        <v>75</v>
      </c>
      <c r="G87" s="22"/>
      <c r="H87" s="22"/>
      <c r="I87" s="230">
        <f t="shared" si="1"/>
        <v>0</v>
      </c>
    </row>
    <row r="88" spans="1:9" ht="24" thickBot="1" x14ac:dyDescent="0.4">
      <c r="A88" s="57"/>
      <c r="B88" s="58"/>
      <c r="C88" s="58"/>
      <c r="D88" s="66"/>
      <c r="E88" s="67"/>
      <c r="F88" s="61" t="s">
        <v>76</v>
      </c>
      <c r="G88" s="62">
        <f>SUM(G70:G87)</f>
        <v>12029111.859999999</v>
      </c>
      <c r="H88" s="68">
        <f>SUM(H70:H87)</f>
        <v>12029111.859999999</v>
      </c>
      <c r="I88" s="230">
        <f t="shared" si="1"/>
        <v>0</v>
      </c>
    </row>
    <row r="89" spans="1:9" ht="24" thickBot="1" x14ac:dyDescent="0.4">
      <c r="A89" s="32"/>
      <c r="B89" s="69"/>
      <c r="C89" s="69"/>
      <c r="D89" s="70"/>
      <c r="E89" s="70"/>
      <c r="F89" s="35"/>
      <c r="G89" s="36"/>
      <c r="H89" s="37"/>
      <c r="I89" s="230">
        <f t="shared" si="1"/>
        <v>0</v>
      </c>
    </row>
    <row r="90" spans="1:9" ht="24" thickBot="1" x14ac:dyDescent="0.4">
      <c r="A90" s="38"/>
      <c r="B90" s="39"/>
      <c r="C90" s="39"/>
      <c r="D90" s="71"/>
      <c r="E90" s="72"/>
      <c r="F90" s="30" t="s">
        <v>77</v>
      </c>
      <c r="G90" s="73">
        <f>+G88+G68+G51+G18</f>
        <v>44866660.969999999</v>
      </c>
      <c r="H90" s="74">
        <f>+H88+H68+H51+H18</f>
        <v>44461130.939999998</v>
      </c>
      <c r="I90" s="230">
        <f t="shared" si="1"/>
        <v>405530.03000000119</v>
      </c>
    </row>
    <row r="91" spans="1:9" ht="24" thickBot="1" x14ac:dyDescent="0.4">
      <c r="A91" s="32"/>
      <c r="B91" s="69"/>
      <c r="C91" s="69"/>
      <c r="D91" s="70"/>
      <c r="E91" s="70"/>
      <c r="F91" s="75"/>
      <c r="G91" s="76"/>
      <c r="H91" s="77"/>
      <c r="I91" s="230">
        <f t="shared" si="1"/>
        <v>0</v>
      </c>
    </row>
    <row r="92" spans="1:9" ht="24" thickBot="1" x14ac:dyDescent="0.4">
      <c r="A92" s="78" t="s">
        <v>2</v>
      </c>
      <c r="B92" s="79" t="s">
        <v>3</v>
      </c>
      <c r="C92" s="80" t="s">
        <v>4</v>
      </c>
      <c r="D92" s="79" t="s">
        <v>5</v>
      </c>
      <c r="E92" s="79" t="s">
        <v>6</v>
      </c>
      <c r="F92" s="81"/>
      <c r="G92" s="82"/>
      <c r="H92" s="83"/>
      <c r="I92" s="230">
        <f t="shared" si="1"/>
        <v>0</v>
      </c>
    </row>
    <row r="93" spans="1:9" ht="24" thickBot="1" x14ac:dyDescent="0.4">
      <c r="A93" s="84">
        <v>11</v>
      </c>
      <c r="B93" s="85"/>
      <c r="C93" s="86">
        <v>2</v>
      </c>
      <c r="D93" s="85"/>
      <c r="E93" s="14"/>
      <c r="F93" s="87" t="s">
        <v>9</v>
      </c>
      <c r="G93" s="88" t="s">
        <v>7</v>
      </c>
      <c r="H93" s="89" t="s">
        <v>8</v>
      </c>
      <c r="I93" s="230"/>
    </row>
    <row r="94" spans="1:9" ht="23.25" x14ac:dyDescent="0.35">
      <c r="A94" s="90"/>
      <c r="B94" s="91"/>
      <c r="C94" s="91"/>
      <c r="D94" s="92">
        <v>100</v>
      </c>
      <c r="E94" s="93">
        <v>2111</v>
      </c>
      <c r="F94" s="94" t="s">
        <v>10</v>
      </c>
      <c r="G94" s="95">
        <v>5253954.99</v>
      </c>
      <c r="H94" s="95">
        <v>5253954.99</v>
      </c>
      <c r="I94" s="230">
        <f t="shared" si="1"/>
        <v>0</v>
      </c>
    </row>
    <row r="95" spans="1:9" ht="23.25" x14ac:dyDescent="0.35">
      <c r="A95" s="249"/>
      <c r="B95" s="91"/>
      <c r="C95" s="91"/>
      <c r="D95" s="92">
        <v>100</v>
      </c>
      <c r="E95" s="93">
        <v>2151</v>
      </c>
      <c r="F95" s="21" t="s">
        <v>18</v>
      </c>
      <c r="G95" s="95">
        <v>362069.76000000001</v>
      </c>
      <c r="H95" s="95">
        <v>362069.76000000001</v>
      </c>
      <c r="I95" s="230"/>
    </row>
    <row r="96" spans="1:9" ht="23.25" x14ac:dyDescent="0.35">
      <c r="A96" s="249"/>
      <c r="B96" s="91"/>
      <c r="C96" s="91"/>
      <c r="D96" s="92">
        <v>100</v>
      </c>
      <c r="E96" s="93">
        <v>2152</v>
      </c>
      <c r="F96" s="21" t="s">
        <v>19</v>
      </c>
      <c r="G96" s="95">
        <v>369577.47</v>
      </c>
      <c r="H96" s="95">
        <v>369577.47</v>
      </c>
      <c r="I96" s="230"/>
    </row>
    <row r="97" spans="1:9" ht="23.25" x14ac:dyDescent="0.35">
      <c r="A97" s="249"/>
      <c r="B97" s="91"/>
      <c r="C97" s="91"/>
      <c r="D97" s="92">
        <v>100</v>
      </c>
      <c r="E97" s="93">
        <v>2153</v>
      </c>
      <c r="F97" s="25" t="s">
        <v>20</v>
      </c>
      <c r="G97" s="95">
        <v>44626.97</v>
      </c>
      <c r="H97" s="95">
        <v>44626.97</v>
      </c>
      <c r="I97" s="230"/>
    </row>
    <row r="98" spans="1:9" ht="23.25" x14ac:dyDescent="0.35">
      <c r="A98" s="19"/>
      <c r="B98" s="19"/>
      <c r="C98" s="19"/>
      <c r="D98" s="20">
        <v>9995</v>
      </c>
      <c r="E98" s="23">
        <v>2111</v>
      </c>
      <c r="F98" s="21" t="s">
        <v>10</v>
      </c>
      <c r="G98" s="250">
        <v>6805537.71</v>
      </c>
      <c r="H98" s="250">
        <v>6805537.71</v>
      </c>
      <c r="I98" s="230">
        <f t="shared" si="1"/>
        <v>0</v>
      </c>
    </row>
    <row r="99" spans="1:9" ht="23.25" x14ac:dyDescent="0.35">
      <c r="A99" s="19"/>
      <c r="B99" s="19"/>
      <c r="C99" s="19"/>
      <c r="D99" s="20">
        <v>9995</v>
      </c>
      <c r="E99" s="20">
        <v>2112</v>
      </c>
      <c r="F99" s="21" t="s">
        <v>11</v>
      </c>
      <c r="G99" s="250">
        <v>140318.84</v>
      </c>
      <c r="H99" s="250">
        <v>140318.84</v>
      </c>
      <c r="I99" s="230">
        <f t="shared" si="1"/>
        <v>0</v>
      </c>
    </row>
    <row r="100" spans="1:9" ht="23.25" x14ac:dyDescent="0.35">
      <c r="A100" s="19"/>
      <c r="B100" s="19"/>
      <c r="C100" s="19"/>
      <c r="D100" s="20">
        <v>9995</v>
      </c>
      <c r="E100" s="20">
        <v>2114</v>
      </c>
      <c r="F100" s="21" t="s">
        <v>12</v>
      </c>
      <c r="G100" s="22"/>
      <c r="H100" s="22"/>
      <c r="I100" s="230">
        <f t="shared" si="1"/>
        <v>0</v>
      </c>
    </row>
    <row r="101" spans="1:9" ht="23.25" x14ac:dyDescent="0.35">
      <c r="A101" s="19"/>
      <c r="B101" s="19"/>
      <c r="C101" s="19"/>
      <c r="D101" s="20">
        <v>9995</v>
      </c>
      <c r="E101" s="20">
        <v>2115</v>
      </c>
      <c r="F101" s="21" t="s">
        <v>13</v>
      </c>
      <c r="G101" s="22">
        <v>234180.82</v>
      </c>
      <c r="H101" s="22">
        <v>234180.82</v>
      </c>
      <c r="I101" s="230">
        <f t="shared" si="1"/>
        <v>0</v>
      </c>
    </row>
    <row r="102" spans="1:9" ht="23.25" x14ac:dyDescent="0.35">
      <c r="A102" s="19"/>
      <c r="B102" s="19"/>
      <c r="C102" s="19"/>
      <c r="D102" s="20">
        <v>9995</v>
      </c>
      <c r="E102" s="20">
        <v>2116</v>
      </c>
      <c r="F102" s="21" t="s">
        <v>14</v>
      </c>
      <c r="G102" s="22">
        <v>387143.23</v>
      </c>
      <c r="H102" s="22">
        <v>387143.23</v>
      </c>
      <c r="I102" s="230">
        <f t="shared" si="1"/>
        <v>0</v>
      </c>
    </row>
    <row r="103" spans="1:9" ht="23.25" x14ac:dyDescent="0.35">
      <c r="A103" s="19"/>
      <c r="B103" s="19"/>
      <c r="C103" s="19"/>
      <c r="D103" s="20">
        <v>9995</v>
      </c>
      <c r="E103" s="23">
        <v>2122</v>
      </c>
      <c r="F103" s="21" t="s">
        <v>15</v>
      </c>
      <c r="G103" s="22"/>
      <c r="H103" s="22"/>
      <c r="I103" s="230">
        <f t="shared" si="1"/>
        <v>0</v>
      </c>
    </row>
    <row r="104" spans="1:9" ht="23.25" x14ac:dyDescent="0.35">
      <c r="A104" s="19"/>
      <c r="B104" s="19"/>
      <c r="C104" s="19"/>
      <c r="D104" s="20">
        <v>9995</v>
      </c>
      <c r="E104" s="20">
        <v>2132</v>
      </c>
      <c r="F104" s="21" t="s">
        <v>16</v>
      </c>
      <c r="G104" s="22"/>
      <c r="H104" s="22"/>
      <c r="I104" s="230">
        <f t="shared" si="1"/>
        <v>0</v>
      </c>
    </row>
    <row r="105" spans="1:9" ht="23.25" x14ac:dyDescent="0.35">
      <c r="A105" s="19"/>
      <c r="B105" s="19"/>
      <c r="C105" s="19"/>
      <c r="D105" s="20">
        <v>9995</v>
      </c>
      <c r="E105" s="20">
        <v>2141</v>
      </c>
      <c r="F105" s="21" t="s">
        <v>17</v>
      </c>
      <c r="G105" s="22"/>
      <c r="H105" s="22"/>
      <c r="I105" s="230">
        <f t="shared" si="1"/>
        <v>0</v>
      </c>
    </row>
    <row r="106" spans="1:9" ht="23.25" x14ac:dyDescent="0.35">
      <c r="A106" s="19"/>
      <c r="B106" s="19"/>
      <c r="C106" s="19"/>
      <c r="D106" s="20">
        <v>9995</v>
      </c>
      <c r="E106" s="20">
        <v>2151</v>
      </c>
      <c r="F106" s="21" t="s">
        <v>18</v>
      </c>
      <c r="G106" s="22">
        <v>483576.07</v>
      </c>
      <c r="H106" s="22">
        <v>483576.07</v>
      </c>
      <c r="I106" s="230">
        <f t="shared" si="1"/>
        <v>0</v>
      </c>
    </row>
    <row r="107" spans="1:9" ht="23.25" x14ac:dyDescent="0.35">
      <c r="A107" s="19"/>
      <c r="B107" s="19"/>
      <c r="C107" s="19"/>
      <c r="D107" s="20">
        <v>9995</v>
      </c>
      <c r="E107" s="20">
        <v>2152</v>
      </c>
      <c r="F107" s="21" t="s">
        <v>19</v>
      </c>
      <c r="G107" s="22">
        <v>484258.04</v>
      </c>
      <c r="H107" s="22">
        <v>484258.04</v>
      </c>
      <c r="I107" s="230">
        <f t="shared" si="1"/>
        <v>0</v>
      </c>
    </row>
    <row r="108" spans="1:9" ht="24" thickBot="1" x14ac:dyDescent="0.4">
      <c r="A108" s="56"/>
      <c r="B108" s="56"/>
      <c r="C108" s="56"/>
      <c r="D108" s="24">
        <v>9995</v>
      </c>
      <c r="E108" s="24">
        <v>2153</v>
      </c>
      <c r="F108" s="25" t="s">
        <v>20</v>
      </c>
      <c r="G108" s="26">
        <v>66152.05</v>
      </c>
      <c r="H108" s="26">
        <v>66152.05</v>
      </c>
      <c r="I108" s="230">
        <f t="shared" si="1"/>
        <v>0</v>
      </c>
    </row>
    <row r="109" spans="1:9" ht="24" thickBot="1" x14ac:dyDescent="0.4">
      <c r="A109" s="96"/>
      <c r="B109" s="97"/>
      <c r="C109" s="97"/>
      <c r="D109" s="98"/>
      <c r="E109" s="98"/>
      <c r="F109" s="99" t="s">
        <v>21</v>
      </c>
      <c r="G109" s="100">
        <f>SUM(G94:G108)</f>
        <v>14631395.949999999</v>
      </c>
      <c r="H109" s="101">
        <f>SUM(H94:H108)</f>
        <v>14631395.949999999</v>
      </c>
      <c r="I109" s="230">
        <f t="shared" si="1"/>
        <v>0</v>
      </c>
    </row>
    <row r="110" spans="1:9" ht="24" thickBot="1" x14ac:dyDescent="0.4">
      <c r="A110" s="32"/>
      <c r="B110" s="33"/>
      <c r="C110" s="33"/>
      <c r="D110" s="34"/>
      <c r="E110" s="34"/>
      <c r="F110" s="35"/>
      <c r="G110" s="36"/>
      <c r="H110" s="102"/>
      <c r="I110" s="230">
        <f t="shared" si="1"/>
        <v>0</v>
      </c>
    </row>
    <row r="111" spans="1:9" ht="23.25" x14ac:dyDescent="0.35">
      <c r="A111" s="38"/>
      <c r="B111" s="39"/>
      <c r="C111" s="39"/>
      <c r="D111" s="40"/>
      <c r="E111" s="41"/>
      <c r="F111" s="42" t="s">
        <v>22</v>
      </c>
      <c r="G111" s="251"/>
      <c r="H111" s="252"/>
      <c r="I111" s="230">
        <f t="shared" si="1"/>
        <v>0</v>
      </c>
    </row>
    <row r="112" spans="1:9" ht="23.25" x14ac:dyDescent="0.35">
      <c r="A112" s="19"/>
      <c r="B112" s="19"/>
      <c r="C112" s="19"/>
      <c r="D112" s="20">
        <v>9995</v>
      </c>
      <c r="E112" s="20">
        <v>2212</v>
      </c>
      <c r="F112" s="45" t="s">
        <v>23</v>
      </c>
      <c r="G112" s="22">
        <v>180</v>
      </c>
      <c r="H112" s="22">
        <v>180</v>
      </c>
      <c r="I112" s="230">
        <f t="shared" si="1"/>
        <v>0</v>
      </c>
    </row>
    <row r="113" spans="1:9" ht="23.25" x14ac:dyDescent="0.35">
      <c r="A113" s="19"/>
      <c r="B113" s="19"/>
      <c r="C113" s="19"/>
      <c r="D113" s="23">
        <v>9995</v>
      </c>
      <c r="E113" s="23">
        <v>2213</v>
      </c>
      <c r="F113" s="45" t="s">
        <v>24</v>
      </c>
      <c r="G113" s="22"/>
      <c r="H113" s="22"/>
      <c r="I113" s="230">
        <f t="shared" si="1"/>
        <v>0</v>
      </c>
    </row>
    <row r="114" spans="1:9" ht="23.25" x14ac:dyDescent="0.35">
      <c r="A114" s="19"/>
      <c r="B114" s="19"/>
      <c r="C114" s="19"/>
      <c r="D114" s="23">
        <v>9995</v>
      </c>
      <c r="E114" s="23">
        <v>2214</v>
      </c>
      <c r="F114" s="45" t="s">
        <v>25</v>
      </c>
      <c r="G114" s="22">
        <v>1780</v>
      </c>
      <c r="H114" s="22">
        <v>1780</v>
      </c>
      <c r="I114" s="230">
        <f t="shared" si="1"/>
        <v>0</v>
      </c>
    </row>
    <row r="115" spans="1:9" ht="23.25" x14ac:dyDescent="0.35">
      <c r="A115" s="19"/>
      <c r="B115" s="19"/>
      <c r="C115" s="19"/>
      <c r="D115" s="23">
        <v>9995</v>
      </c>
      <c r="E115" s="23">
        <v>2215</v>
      </c>
      <c r="F115" s="45" t="s">
        <v>162</v>
      </c>
      <c r="G115" s="22">
        <v>158830.74</v>
      </c>
      <c r="H115" s="22">
        <v>158830.74</v>
      </c>
      <c r="I115" s="230"/>
    </row>
    <row r="116" spans="1:9" ht="23.25" x14ac:dyDescent="0.35">
      <c r="A116" s="19"/>
      <c r="B116" s="19"/>
      <c r="C116" s="19"/>
      <c r="D116" s="23">
        <v>9995</v>
      </c>
      <c r="E116" s="23">
        <v>2216</v>
      </c>
      <c r="F116" s="45" t="s">
        <v>26</v>
      </c>
      <c r="G116" s="22">
        <v>290819.46000000002</v>
      </c>
      <c r="H116" s="22">
        <v>290819.46000000002</v>
      </c>
      <c r="I116" s="230">
        <f t="shared" si="1"/>
        <v>0</v>
      </c>
    </row>
    <row r="117" spans="1:9" ht="23.25" x14ac:dyDescent="0.35">
      <c r="A117" s="19"/>
      <c r="B117" s="19"/>
      <c r="C117" s="19"/>
      <c r="D117" s="23">
        <v>9995</v>
      </c>
      <c r="E117" s="23">
        <v>2217</v>
      </c>
      <c r="F117" s="45" t="s">
        <v>27</v>
      </c>
      <c r="G117" s="22">
        <v>2934</v>
      </c>
      <c r="H117" s="22">
        <v>2934</v>
      </c>
      <c r="I117" s="230">
        <f t="shared" si="1"/>
        <v>0</v>
      </c>
    </row>
    <row r="118" spans="1:9" ht="23.25" x14ac:dyDescent="0.35">
      <c r="A118" s="19"/>
      <c r="B118" s="19"/>
      <c r="C118" s="19"/>
      <c r="D118" s="23">
        <v>9995</v>
      </c>
      <c r="E118" s="23">
        <v>2218</v>
      </c>
      <c r="F118" s="45" t="s">
        <v>163</v>
      </c>
      <c r="G118" s="22">
        <v>4734</v>
      </c>
      <c r="H118" s="22">
        <v>4734</v>
      </c>
      <c r="I118" s="230">
        <f t="shared" si="1"/>
        <v>0</v>
      </c>
    </row>
    <row r="119" spans="1:9" ht="23.25" x14ac:dyDescent="0.35">
      <c r="A119" s="19"/>
      <c r="B119" s="19"/>
      <c r="C119" s="19"/>
      <c r="D119" s="23">
        <v>9995</v>
      </c>
      <c r="E119" s="23">
        <v>2221</v>
      </c>
      <c r="F119" s="45" t="s">
        <v>28</v>
      </c>
      <c r="G119" s="22"/>
      <c r="H119" s="22"/>
      <c r="I119" s="230">
        <f t="shared" si="1"/>
        <v>0</v>
      </c>
    </row>
    <row r="120" spans="1:9" ht="23.25" x14ac:dyDescent="0.35">
      <c r="A120" s="19"/>
      <c r="B120" s="19"/>
      <c r="C120" s="19"/>
      <c r="D120" s="23">
        <v>9995</v>
      </c>
      <c r="E120" s="23">
        <v>2222</v>
      </c>
      <c r="F120" s="45" t="s">
        <v>29</v>
      </c>
      <c r="G120" s="22"/>
      <c r="H120" s="22"/>
      <c r="I120" s="230">
        <f t="shared" si="1"/>
        <v>0</v>
      </c>
    </row>
    <row r="121" spans="1:9" ht="23.25" x14ac:dyDescent="0.35">
      <c r="A121" s="19"/>
      <c r="B121" s="19"/>
      <c r="C121" s="19"/>
      <c r="D121" s="20">
        <v>9995</v>
      </c>
      <c r="E121" s="20">
        <v>2231</v>
      </c>
      <c r="F121" s="45" t="s">
        <v>30</v>
      </c>
      <c r="G121" s="22"/>
      <c r="H121" s="22"/>
      <c r="I121" s="230">
        <f t="shared" si="1"/>
        <v>0</v>
      </c>
    </row>
    <row r="122" spans="1:9" ht="23.25" x14ac:dyDescent="0.35">
      <c r="A122" s="19"/>
      <c r="B122" s="19"/>
      <c r="C122" s="19"/>
      <c r="D122" s="20">
        <v>9995</v>
      </c>
      <c r="E122" s="20">
        <v>2232</v>
      </c>
      <c r="F122" s="45" t="s">
        <v>31</v>
      </c>
      <c r="G122" s="22"/>
      <c r="H122" s="22"/>
      <c r="I122" s="230">
        <f t="shared" si="1"/>
        <v>0</v>
      </c>
    </row>
    <row r="123" spans="1:9" ht="23.25" x14ac:dyDescent="0.35">
      <c r="A123" s="19"/>
      <c r="B123" s="19"/>
      <c r="C123" s="19"/>
      <c r="D123" s="20">
        <v>9995</v>
      </c>
      <c r="E123" s="20">
        <v>2241</v>
      </c>
      <c r="F123" s="45" t="s">
        <v>32</v>
      </c>
      <c r="G123" s="22">
        <v>650</v>
      </c>
      <c r="H123" s="22">
        <v>650</v>
      </c>
      <c r="I123" s="230">
        <f t="shared" si="1"/>
        <v>0</v>
      </c>
    </row>
    <row r="124" spans="1:9" ht="23.25" x14ac:dyDescent="0.35">
      <c r="A124" s="19"/>
      <c r="B124" s="19"/>
      <c r="C124" s="19"/>
      <c r="D124" s="20">
        <v>9995</v>
      </c>
      <c r="E124" s="20">
        <v>2242</v>
      </c>
      <c r="F124" s="45" t="s">
        <v>33</v>
      </c>
      <c r="G124" s="22"/>
      <c r="H124" s="22"/>
      <c r="I124" s="230">
        <f t="shared" si="1"/>
        <v>0</v>
      </c>
    </row>
    <row r="125" spans="1:9" ht="23.25" x14ac:dyDescent="0.35">
      <c r="A125" s="19"/>
      <c r="B125" s="19"/>
      <c r="C125" s="19"/>
      <c r="D125" s="20">
        <v>9995</v>
      </c>
      <c r="E125" s="20">
        <v>2243</v>
      </c>
      <c r="F125" s="45" t="s">
        <v>34</v>
      </c>
      <c r="G125" s="22"/>
      <c r="H125" s="22"/>
      <c r="I125" s="230">
        <f t="shared" si="1"/>
        <v>0</v>
      </c>
    </row>
    <row r="126" spans="1:9" ht="23.25" x14ac:dyDescent="0.35">
      <c r="A126" s="19"/>
      <c r="B126" s="19"/>
      <c r="C126" s="19"/>
      <c r="D126" s="20">
        <v>9995</v>
      </c>
      <c r="E126" s="20">
        <v>2244</v>
      </c>
      <c r="F126" s="45" t="s">
        <v>35</v>
      </c>
      <c r="G126" s="22"/>
      <c r="H126" s="22"/>
      <c r="I126" s="230">
        <f t="shared" si="1"/>
        <v>0</v>
      </c>
    </row>
    <row r="127" spans="1:9" ht="23.25" x14ac:dyDescent="0.35">
      <c r="A127" s="19"/>
      <c r="B127" s="19"/>
      <c r="C127" s="19"/>
      <c r="D127" s="20">
        <v>9995</v>
      </c>
      <c r="E127" s="20">
        <v>2251</v>
      </c>
      <c r="F127" s="45" t="s">
        <v>36</v>
      </c>
      <c r="G127" s="22">
        <v>1712392.16</v>
      </c>
      <c r="H127" s="22">
        <v>1712392.16</v>
      </c>
      <c r="I127" s="230">
        <f t="shared" si="1"/>
        <v>0</v>
      </c>
    </row>
    <row r="128" spans="1:9" ht="23.25" x14ac:dyDescent="0.35">
      <c r="A128" s="19"/>
      <c r="B128" s="19"/>
      <c r="C128" s="19"/>
      <c r="D128" s="20">
        <v>9995</v>
      </c>
      <c r="E128" s="20">
        <v>2253</v>
      </c>
      <c r="F128" s="45" t="s">
        <v>37</v>
      </c>
      <c r="G128" s="22"/>
      <c r="H128" s="22"/>
      <c r="I128" s="230">
        <f t="shared" si="1"/>
        <v>0</v>
      </c>
    </row>
    <row r="129" spans="1:9" ht="23.25" x14ac:dyDescent="0.35">
      <c r="A129" s="19"/>
      <c r="B129" s="19"/>
      <c r="C129" s="19"/>
      <c r="D129" s="20">
        <v>9995</v>
      </c>
      <c r="E129" s="20">
        <v>2254</v>
      </c>
      <c r="F129" s="45" t="s">
        <v>38</v>
      </c>
      <c r="G129" s="22"/>
      <c r="H129" s="22"/>
      <c r="I129" s="230">
        <f t="shared" si="1"/>
        <v>0</v>
      </c>
    </row>
    <row r="130" spans="1:9" ht="23.25" x14ac:dyDescent="0.35">
      <c r="A130" s="19"/>
      <c r="B130" s="19"/>
      <c r="C130" s="19"/>
      <c r="D130" s="20">
        <v>9995</v>
      </c>
      <c r="E130" s="20">
        <v>2258</v>
      </c>
      <c r="F130" s="45" t="s">
        <v>39</v>
      </c>
      <c r="G130" s="22"/>
      <c r="H130" s="22"/>
      <c r="I130" s="230">
        <f t="shared" si="1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2261</v>
      </c>
      <c r="F131" s="45" t="s">
        <v>40</v>
      </c>
      <c r="G131" s="22"/>
      <c r="H131" s="22"/>
      <c r="I131" s="230">
        <f t="shared" si="1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2262</v>
      </c>
      <c r="F132" s="45" t="s">
        <v>41</v>
      </c>
      <c r="G132" s="22"/>
      <c r="H132" s="22"/>
      <c r="I132" s="230">
        <f t="shared" si="1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2263</v>
      </c>
      <c r="F133" s="45" t="s">
        <v>42</v>
      </c>
      <c r="G133" s="22"/>
      <c r="H133" s="22"/>
      <c r="I133" s="230">
        <f t="shared" si="1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2271</v>
      </c>
      <c r="F134" s="45" t="s">
        <v>43</v>
      </c>
      <c r="G134" s="22">
        <v>198240</v>
      </c>
      <c r="H134" s="22">
        <v>198240</v>
      </c>
      <c r="I134" s="230">
        <f t="shared" si="1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2272</v>
      </c>
      <c r="F135" s="45" t="s">
        <v>44</v>
      </c>
      <c r="G135" s="22">
        <v>12146</v>
      </c>
      <c r="H135" s="22">
        <v>12146</v>
      </c>
      <c r="I135" s="230">
        <f t="shared" si="1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2281</v>
      </c>
      <c r="F136" s="45" t="s">
        <v>45</v>
      </c>
      <c r="G136" s="22"/>
      <c r="H136" s="22"/>
      <c r="I136" s="230">
        <f t="shared" si="1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2282</v>
      </c>
      <c r="F137" s="45" t="s">
        <v>46</v>
      </c>
      <c r="G137" s="22"/>
      <c r="H137" s="22"/>
      <c r="I137" s="230">
        <f t="shared" si="1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2284</v>
      </c>
      <c r="F138" s="45" t="s">
        <v>47</v>
      </c>
      <c r="G138" s="22"/>
      <c r="H138" s="22"/>
      <c r="I138" s="230">
        <f t="shared" si="1"/>
        <v>0</v>
      </c>
    </row>
    <row r="139" spans="1:9" ht="23.25" x14ac:dyDescent="0.35">
      <c r="A139" s="19"/>
      <c r="B139" s="19"/>
      <c r="C139" s="19"/>
      <c r="D139" s="20">
        <v>9995</v>
      </c>
      <c r="E139" s="20">
        <v>2286</v>
      </c>
      <c r="F139" s="45" t="s">
        <v>48</v>
      </c>
      <c r="G139" s="22"/>
      <c r="H139" s="22"/>
      <c r="I139" s="230">
        <f t="shared" si="1"/>
        <v>0</v>
      </c>
    </row>
    <row r="140" spans="1:9" ht="23.25" x14ac:dyDescent="0.35">
      <c r="A140" s="19"/>
      <c r="B140" s="19"/>
      <c r="C140" s="19"/>
      <c r="D140" s="20">
        <v>9995</v>
      </c>
      <c r="E140" s="23">
        <v>2287</v>
      </c>
      <c r="F140" s="45" t="s">
        <v>49</v>
      </c>
      <c r="G140" s="22">
        <v>86799.92</v>
      </c>
      <c r="H140" s="22">
        <v>86799.92</v>
      </c>
      <c r="I140" s="230">
        <f t="shared" si="1"/>
        <v>0</v>
      </c>
    </row>
    <row r="141" spans="1:9" ht="24" thickBot="1" x14ac:dyDescent="0.4">
      <c r="A141" s="19"/>
      <c r="B141" s="19"/>
      <c r="C141" s="19"/>
      <c r="D141" s="20">
        <v>9995</v>
      </c>
      <c r="E141" s="20">
        <v>2288</v>
      </c>
      <c r="F141" s="45" t="s">
        <v>50</v>
      </c>
      <c r="G141" s="22"/>
      <c r="H141" s="22"/>
      <c r="I141" s="230">
        <f t="shared" si="1"/>
        <v>0</v>
      </c>
    </row>
    <row r="142" spans="1:9" ht="24" thickBot="1" x14ac:dyDescent="0.4">
      <c r="A142" s="253"/>
      <c r="B142" s="97"/>
      <c r="C142" s="97"/>
      <c r="D142" s="254"/>
      <c r="E142" s="98"/>
      <c r="F142" s="61" t="s">
        <v>170</v>
      </c>
      <c r="G142" s="62">
        <f>SUM(G112:G141)</f>
        <v>2469506.2799999998</v>
      </c>
      <c r="H142" s="63">
        <f>SUM(H112:H141)</f>
        <v>2469506.2799999998</v>
      </c>
      <c r="I142" s="230">
        <f t="shared" si="1"/>
        <v>0</v>
      </c>
    </row>
    <row r="143" spans="1:9" ht="23.25" x14ac:dyDescent="0.35">
      <c r="A143" s="50"/>
      <c r="B143" s="51"/>
      <c r="C143" s="51"/>
      <c r="D143" s="52"/>
      <c r="E143" s="52"/>
      <c r="F143" s="255" t="s">
        <v>52</v>
      </c>
      <c r="G143" s="54"/>
      <c r="H143" s="256"/>
      <c r="I143" s="230">
        <f t="shared" si="1"/>
        <v>0</v>
      </c>
    </row>
    <row r="144" spans="1:9" ht="23.25" x14ac:dyDescent="0.35">
      <c r="A144" s="19"/>
      <c r="B144" s="19"/>
      <c r="C144" s="19"/>
      <c r="D144" s="20">
        <v>9995</v>
      </c>
      <c r="E144" s="20">
        <v>2311</v>
      </c>
      <c r="F144" s="21" t="s">
        <v>53</v>
      </c>
      <c r="G144" s="22">
        <v>28364.9</v>
      </c>
      <c r="H144" s="22">
        <v>28364.9</v>
      </c>
      <c r="I144" s="230">
        <f t="shared" si="1"/>
        <v>0</v>
      </c>
    </row>
    <row r="145" spans="1:9" ht="23.25" x14ac:dyDescent="0.35">
      <c r="A145" s="19"/>
      <c r="B145" s="19"/>
      <c r="C145" s="19"/>
      <c r="D145" s="20">
        <v>9995</v>
      </c>
      <c r="E145" s="20">
        <v>2323</v>
      </c>
      <c r="F145" s="21" t="s">
        <v>54</v>
      </c>
      <c r="G145" s="22">
        <v>131289.75</v>
      </c>
      <c r="H145" s="22">
        <v>131289.75</v>
      </c>
      <c r="I145" s="230">
        <f t="shared" si="1"/>
        <v>0</v>
      </c>
    </row>
    <row r="146" spans="1:9" ht="23.25" x14ac:dyDescent="0.35">
      <c r="A146" s="19"/>
      <c r="B146" s="19"/>
      <c r="C146" s="19"/>
      <c r="D146" s="20">
        <v>9995</v>
      </c>
      <c r="E146" s="20">
        <v>2324</v>
      </c>
      <c r="F146" s="21" t="s">
        <v>156</v>
      </c>
      <c r="G146" s="22">
        <v>50976</v>
      </c>
      <c r="H146" s="22">
        <v>50976</v>
      </c>
      <c r="I146" s="230"/>
    </row>
    <row r="147" spans="1:9" ht="23.25" x14ac:dyDescent="0.35">
      <c r="A147" s="19"/>
      <c r="B147" s="19"/>
      <c r="C147" s="19"/>
      <c r="D147" s="20">
        <v>9995</v>
      </c>
      <c r="E147" s="20">
        <v>2331</v>
      </c>
      <c r="F147" s="21" t="s">
        <v>55</v>
      </c>
      <c r="G147" s="22"/>
      <c r="H147" s="22"/>
      <c r="I147" s="230">
        <f t="shared" si="1"/>
        <v>0</v>
      </c>
    </row>
    <row r="148" spans="1:9" ht="23.25" x14ac:dyDescent="0.35">
      <c r="A148" s="19"/>
      <c r="B148" s="19"/>
      <c r="C148" s="19"/>
      <c r="D148" s="20">
        <v>9995</v>
      </c>
      <c r="E148" s="20">
        <v>2334</v>
      </c>
      <c r="F148" s="21" t="s">
        <v>56</v>
      </c>
      <c r="G148" s="22"/>
      <c r="H148" s="22"/>
      <c r="I148" s="230">
        <f t="shared" si="1"/>
        <v>0</v>
      </c>
    </row>
    <row r="149" spans="1:9" ht="23.25" x14ac:dyDescent="0.35">
      <c r="A149" s="19"/>
      <c r="B149" s="19"/>
      <c r="C149" s="19"/>
      <c r="D149" s="20">
        <v>9995</v>
      </c>
      <c r="E149" s="20">
        <v>2341</v>
      </c>
      <c r="F149" s="21" t="s">
        <v>57</v>
      </c>
      <c r="G149" s="22"/>
      <c r="H149" s="22"/>
      <c r="I149" s="230">
        <f t="shared" si="1"/>
        <v>0</v>
      </c>
    </row>
    <row r="150" spans="1:9" ht="23.25" x14ac:dyDescent="0.35">
      <c r="A150" s="19"/>
      <c r="B150" s="19"/>
      <c r="C150" s="19"/>
      <c r="D150" s="20">
        <v>9995</v>
      </c>
      <c r="E150" s="20">
        <v>2353</v>
      </c>
      <c r="F150" s="21" t="s">
        <v>58</v>
      </c>
      <c r="G150" s="22"/>
      <c r="H150" s="22"/>
      <c r="I150" s="230">
        <f t="shared" si="1"/>
        <v>0</v>
      </c>
    </row>
    <row r="151" spans="1:9" ht="23.25" x14ac:dyDescent="0.35">
      <c r="A151" s="19"/>
      <c r="B151" s="19"/>
      <c r="C151" s="19"/>
      <c r="D151" s="20">
        <v>9995</v>
      </c>
      <c r="E151" s="20">
        <v>2355</v>
      </c>
      <c r="F151" s="21" t="s">
        <v>171</v>
      </c>
      <c r="G151" s="22"/>
      <c r="H151" s="22"/>
      <c r="I151" s="230"/>
    </row>
    <row r="152" spans="1:9" ht="23.25" x14ac:dyDescent="0.35">
      <c r="A152" s="19"/>
      <c r="B152" s="19"/>
      <c r="C152" s="19"/>
      <c r="D152" s="20">
        <v>9995</v>
      </c>
      <c r="E152" s="20">
        <v>2371</v>
      </c>
      <c r="F152" s="21" t="s">
        <v>59</v>
      </c>
      <c r="G152" s="22">
        <v>85200</v>
      </c>
      <c r="H152" s="22">
        <v>85200</v>
      </c>
      <c r="I152" s="230">
        <f t="shared" si="1"/>
        <v>0</v>
      </c>
    </row>
    <row r="153" spans="1:9" ht="23.25" x14ac:dyDescent="0.35">
      <c r="A153" s="19"/>
      <c r="B153" s="19"/>
      <c r="C153" s="19"/>
      <c r="D153" s="20">
        <v>9995</v>
      </c>
      <c r="E153" s="20">
        <v>2391</v>
      </c>
      <c r="F153" s="21" t="s">
        <v>60</v>
      </c>
      <c r="G153" s="22">
        <v>5982.85</v>
      </c>
      <c r="H153" s="22">
        <v>5982.85</v>
      </c>
      <c r="I153" s="230">
        <f t="shared" si="1"/>
        <v>0</v>
      </c>
    </row>
    <row r="154" spans="1:9" ht="23.25" x14ac:dyDescent="0.35">
      <c r="A154" s="19"/>
      <c r="B154" s="19"/>
      <c r="C154" s="19"/>
      <c r="D154" s="20">
        <v>9995</v>
      </c>
      <c r="E154" s="23">
        <v>2392</v>
      </c>
      <c r="F154" s="21" t="s">
        <v>172</v>
      </c>
      <c r="G154" s="22">
        <v>14144.53</v>
      </c>
      <c r="H154" s="22">
        <v>14144.53</v>
      </c>
      <c r="I154" s="230">
        <f t="shared" si="1"/>
        <v>0</v>
      </c>
    </row>
    <row r="155" spans="1:9" ht="23.25" x14ac:dyDescent="0.35">
      <c r="A155" s="19"/>
      <c r="B155" s="19"/>
      <c r="C155" s="19"/>
      <c r="D155" s="20">
        <v>9995</v>
      </c>
      <c r="E155" s="20">
        <v>2394</v>
      </c>
      <c r="F155" s="21" t="s">
        <v>62</v>
      </c>
      <c r="G155" s="22"/>
      <c r="H155" s="22"/>
      <c r="I155" s="230">
        <f t="shared" si="1"/>
        <v>0</v>
      </c>
    </row>
    <row r="156" spans="1:9" ht="23.25" x14ac:dyDescent="0.35">
      <c r="A156" s="19"/>
      <c r="B156" s="19"/>
      <c r="C156" s="19"/>
      <c r="D156" s="20">
        <v>9995</v>
      </c>
      <c r="E156" s="20">
        <v>2395</v>
      </c>
      <c r="F156" s="21" t="s">
        <v>63</v>
      </c>
      <c r="G156" s="22">
        <v>1690.04</v>
      </c>
      <c r="H156" s="22">
        <v>1690.04</v>
      </c>
      <c r="I156" s="230">
        <f t="shared" si="1"/>
        <v>0</v>
      </c>
    </row>
    <row r="157" spans="1:9" ht="23.25" x14ac:dyDescent="0.35">
      <c r="A157" s="19"/>
      <c r="B157" s="19"/>
      <c r="C157" s="19"/>
      <c r="D157" s="20">
        <v>9995</v>
      </c>
      <c r="E157" s="20">
        <v>2396</v>
      </c>
      <c r="F157" s="21" t="s">
        <v>64</v>
      </c>
      <c r="G157" s="22">
        <v>1877.48</v>
      </c>
      <c r="H157" s="22">
        <v>1877.48</v>
      </c>
      <c r="I157" s="230">
        <f t="shared" ref="I157:I197" si="2">+G157-H157</f>
        <v>0</v>
      </c>
    </row>
    <row r="158" spans="1:9" ht="24" thickBot="1" x14ac:dyDescent="0.4">
      <c r="A158" s="56"/>
      <c r="B158" s="56"/>
      <c r="C158" s="56"/>
      <c r="D158" s="24">
        <v>9995</v>
      </c>
      <c r="E158" s="24">
        <v>2399</v>
      </c>
      <c r="F158" s="25" t="s">
        <v>65</v>
      </c>
      <c r="G158" s="26">
        <v>391.5</v>
      </c>
      <c r="H158" s="26">
        <v>391.5</v>
      </c>
      <c r="I158" s="230">
        <f t="shared" si="2"/>
        <v>0</v>
      </c>
    </row>
    <row r="159" spans="1:9" ht="24" thickBot="1" x14ac:dyDescent="0.4">
      <c r="A159" s="57"/>
      <c r="B159" s="58"/>
      <c r="C159" s="58"/>
      <c r="D159" s="59"/>
      <c r="E159" s="60"/>
      <c r="F159" s="61" t="s">
        <v>173</v>
      </c>
      <c r="G159" s="63">
        <f>SUM(G144:G158)</f>
        <v>319917.05</v>
      </c>
      <c r="H159" s="63">
        <f>SUM(H144:H158)</f>
        <v>319917.05</v>
      </c>
      <c r="I159" s="230">
        <f t="shared" si="2"/>
        <v>0</v>
      </c>
    </row>
    <row r="160" spans="1:9" ht="23.25" x14ac:dyDescent="0.35">
      <c r="A160" s="50"/>
      <c r="B160" s="51"/>
      <c r="C160" s="51"/>
      <c r="D160" s="64"/>
      <c r="E160" s="64"/>
      <c r="F160" s="42" t="s">
        <v>67</v>
      </c>
      <c r="G160" s="65"/>
      <c r="H160" s="55"/>
      <c r="I160" s="230">
        <f t="shared" si="2"/>
        <v>0</v>
      </c>
    </row>
    <row r="161" spans="1:9" ht="23.25" x14ac:dyDescent="0.35">
      <c r="A161" s="19"/>
      <c r="B161" s="19"/>
      <c r="C161" s="19"/>
      <c r="D161" s="20">
        <v>9995</v>
      </c>
      <c r="E161" s="20">
        <v>2611</v>
      </c>
      <c r="F161" s="21" t="s">
        <v>68</v>
      </c>
      <c r="G161" s="22">
        <v>79093.55</v>
      </c>
      <c r="H161" s="22">
        <v>79093.55</v>
      </c>
      <c r="I161" s="230">
        <f t="shared" si="2"/>
        <v>0</v>
      </c>
    </row>
    <row r="162" spans="1:9" ht="23.25" x14ac:dyDescent="0.35">
      <c r="A162" s="19"/>
      <c r="B162" s="19"/>
      <c r="C162" s="19"/>
      <c r="D162" s="20">
        <v>9995</v>
      </c>
      <c r="E162" s="20">
        <v>2613</v>
      </c>
      <c r="F162" s="21" t="s">
        <v>69</v>
      </c>
      <c r="G162" s="22">
        <v>3563.79</v>
      </c>
      <c r="H162" s="22">
        <v>3563.79</v>
      </c>
      <c r="I162" s="230">
        <f t="shared" si="2"/>
        <v>0</v>
      </c>
    </row>
    <row r="163" spans="1:9" ht="23.25" x14ac:dyDescent="0.35">
      <c r="A163" s="19"/>
      <c r="B163" s="19"/>
      <c r="C163" s="19"/>
      <c r="D163" s="20">
        <v>9995</v>
      </c>
      <c r="E163" s="20">
        <v>2614</v>
      </c>
      <c r="F163" s="21" t="s">
        <v>165</v>
      </c>
      <c r="G163" s="22">
        <v>14581.34</v>
      </c>
      <c r="H163" s="22">
        <v>14581.34</v>
      </c>
      <c r="I163" s="230">
        <f t="shared" si="2"/>
        <v>0</v>
      </c>
    </row>
    <row r="164" spans="1:9" ht="23.25" x14ac:dyDescent="0.35">
      <c r="A164" s="19"/>
      <c r="B164" s="19"/>
      <c r="C164" s="19"/>
      <c r="D164" s="20">
        <v>9995</v>
      </c>
      <c r="E164" s="20">
        <v>2623</v>
      </c>
      <c r="F164" s="21" t="s">
        <v>159</v>
      </c>
      <c r="G164" s="22">
        <v>1477.09</v>
      </c>
      <c r="H164" s="22">
        <v>1477.09</v>
      </c>
      <c r="I164" s="230">
        <f t="shared" si="2"/>
        <v>0</v>
      </c>
    </row>
    <row r="165" spans="1:9" ht="23.25" x14ac:dyDescent="0.35">
      <c r="A165" s="19"/>
      <c r="B165" s="19"/>
      <c r="C165" s="19"/>
      <c r="D165" s="20">
        <v>9995</v>
      </c>
      <c r="E165" s="20">
        <v>2641</v>
      </c>
      <c r="F165" s="21" t="s">
        <v>70</v>
      </c>
      <c r="G165" s="22">
        <v>663.91</v>
      </c>
      <c r="H165" s="22">
        <v>663.91</v>
      </c>
      <c r="I165" s="230">
        <f t="shared" si="2"/>
        <v>0</v>
      </c>
    </row>
    <row r="166" spans="1:9" ht="23.25" x14ac:dyDescent="0.35">
      <c r="A166" s="19"/>
      <c r="B166" s="19"/>
      <c r="C166" s="19"/>
      <c r="D166" s="20">
        <v>9995</v>
      </c>
      <c r="E166" s="20">
        <v>2654</v>
      </c>
      <c r="F166" s="21" t="s">
        <v>168</v>
      </c>
      <c r="G166" s="22">
        <v>8302.67</v>
      </c>
      <c r="H166" s="22">
        <v>8302.67</v>
      </c>
      <c r="I166" s="230">
        <f t="shared" si="2"/>
        <v>0</v>
      </c>
    </row>
    <row r="167" spans="1:9" ht="23.25" x14ac:dyDescent="0.35">
      <c r="A167" s="19"/>
      <c r="B167" s="19"/>
      <c r="C167" s="19"/>
      <c r="D167" s="20">
        <v>9995</v>
      </c>
      <c r="E167" s="20">
        <v>2655</v>
      </c>
      <c r="F167" s="21" t="s">
        <v>71</v>
      </c>
      <c r="G167" s="22"/>
      <c r="H167" s="22"/>
      <c r="I167" s="230">
        <f t="shared" si="2"/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2656</v>
      </c>
      <c r="F168" s="21" t="s">
        <v>174</v>
      </c>
      <c r="G168" s="22">
        <v>371.69</v>
      </c>
      <c r="H168" s="22">
        <v>371.69</v>
      </c>
      <c r="I168" s="230"/>
    </row>
    <row r="169" spans="1:9" ht="23.25" x14ac:dyDescent="0.35">
      <c r="A169" s="19"/>
      <c r="B169" s="19"/>
      <c r="C169" s="19"/>
      <c r="D169" s="20">
        <v>9995</v>
      </c>
      <c r="E169" s="20">
        <v>2657</v>
      </c>
      <c r="F169" s="21" t="s">
        <v>72</v>
      </c>
      <c r="G169" s="22"/>
      <c r="H169" s="22"/>
      <c r="I169" s="230">
        <f t="shared" si="2"/>
        <v>0</v>
      </c>
    </row>
    <row r="170" spans="1:9" ht="23.25" x14ac:dyDescent="0.35">
      <c r="A170" s="19"/>
      <c r="B170" s="19"/>
      <c r="C170" s="19"/>
      <c r="D170" s="20">
        <v>9995</v>
      </c>
      <c r="E170" s="20">
        <v>2658</v>
      </c>
      <c r="F170" s="21" t="s">
        <v>73</v>
      </c>
      <c r="G170" s="22">
        <v>20249.810000000001</v>
      </c>
      <c r="H170" s="22">
        <v>20249.810000000001</v>
      </c>
      <c r="I170" s="230">
        <f t="shared" si="2"/>
        <v>0</v>
      </c>
    </row>
    <row r="171" spans="1:9" ht="23.25" x14ac:dyDescent="0.35">
      <c r="A171" s="19"/>
      <c r="B171" s="19"/>
      <c r="C171" s="19"/>
      <c r="D171" s="20">
        <v>9995</v>
      </c>
      <c r="E171" s="20">
        <v>2683</v>
      </c>
      <c r="F171" s="25" t="s">
        <v>74</v>
      </c>
      <c r="G171" s="22"/>
      <c r="H171" s="22"/>
      <c r="I171" s="230">
        <f t="shared" si="2"/>
        <v>0</v>
      </c>
    </row>
    <row r="172" spans="1:9" ht="24" thickBot="1" x14ac:dyDescent="0.4">
      <c r="A172" s="19"/>
      <c r="B172" s="19"/>
      <c r="C172" s="19"/>
      <c r="D172" s="20">
        <v>9995</v>
      </c>
      <c r="E172" s="23">
        <v>2712</v>
      </c>
      <c r="F172" s="21" t="s">
        <v>75</v>
      </c>
      <c r="G172" s="22"/>
      <c r="H172" s="22"/>
      <c r="I172" s="230">
        <f t="shared" si="2"/>
        <v>0</v>
      </c>
    </row>
    <row r="173" spans="1:9" ht="24" thickBot="1" x14ac:dyDescent="0.4">
      <c r="A173" s="57"/>
      <c r="B173" s="58"/>
      <c r="C173" s="58"/>
      <c r="D173" s="66"/>
      <c r="E173" s="67"/>
      <c r="F173" s="61" t="s">
        <v>76</v>
      </c>
      <c r="G173" s="62">
        <f>SUM(G161:G172)</f>
        <v>128303.84999999999</v>
      </c>
      <c r="H173" s="68">
        <f>SUM(H161:H172)</f>
        <v>128303.84999999999</v>
      </c>
      <c r="I173" s="230">
        <f t="shared" si="2"/>
        <v>0</v>
      </c>
    </row>
    <row r="174" spans="1:9" ht="23.25" x14ac:dyDescent="0.35">
      <c r="A174" s="103"/>
      <c r="B174" s="103"/>
      <c r="C174" s="103"/>
      <c r="D174" s="104"/>
      <c r="E174" s="104"/>
      <c r="F174" s="105"/>
      <c r="G174" s="106"/>
      <c r="H174" s="107"/>
      <c r="I174" s="230">
        <f t="shared" si="2"/>
        <v>0</v>
      </c>
    </row>
    <row r="175" spans="1:9" ht="24" thickBot="1" x14ac:dyDescent="0.4">
      <c r="A175" s="103"/>
      <c r="B175" s="103"/>
      <c r="C175" s="103"/>
      <c r="D175" s="104"/>
      <c r="E175" s="104"/>
      <c r="F175" s="105"/>
      <c r="G175" s="106"/>
      <c r="H175" s="107"/>
      <c r="I175" s="230">
        <f t="shared" si="2"/>
        <v>0</v>
      </c>
    </row>
    <row r="176" spans="1:9" ht="24" thickBot="1" x14ac:dyDescent="0.4">
      <c r="A176" s="57"/>
      <c r="B176" s="58"/>
      <c r="C176" s="58"/>
      <c r="D176" s="108"/>
      <c r="E176" s="109"/>
      <c r="F176" s="61" t="s">
        <v>78</v>
      </c>
      <c r="G176" s="110">
        <f>+G173+G159+G142+G109</f>
        <v>17549123.129999999</v>
      </c>
      <c r="H176" s="111">
        <f>+H173+H159+H142+H109</f>
        <v>17549123.129999999</v>
      </c>
      <c r="I176" s="230">
        <f t="shared" si="2"/>
        <v>0</v>
      </c>
    </row>
    <row r="177" spans="1:9" ht="23.25" x14ac:dyDescent="0.35">
      <c r="A177" s="112"/>
      <c r="B177" s="112"/>
      <c r="C177" s="112"/>
      <c r="D177" s="112"/>
      <c r="E177" s="112"/>
      <c r="F177" s="112"/>
      <c r="G177" s="113"/>
      <c r="H177" s="114"/>
      <c r="I177" s="230">
        <f t="shared" si="2"/>
        <v>0</v>
      </c>
    </row>
    <row r="178" spans="1:9" ht="24" thickBot="1" x14ac:dyDescent="0.4">
      <c r="A178" s="115"/>
      <c r="B178" s="115"/>
      <c r="C178" s="115"/>
      <c r="D178" s="115"/>
      <c r="E178" s="115"/>
      <c r="F178" s="116"/>
      <c r="G178" s="117"/>
      <c r="H178" s="118"/>
      <c r="I178" s="230">
        <f t="shared" si="2"/>
        <v>0</v>
      </c>
    </row>
    <row r="179" spans="1:9" ht="24" thickBot="1" x14ac:dyDescent="0.4">
      <c r="A179" s="84"/>
      <c r="B179" s="85"/>
      <c r="C179" s="85"/>
      <c r="D179" s="85"/>
      <c r="E179" s="85"/>
      <c r="F179" s="79"/>
      <c r="G179" s="79" t="s">
        <v>7</v>
      </c>
      <c r="H179" s="119" t="s">
        <v>8</v>
      </c>
      <c r="I179" s="230"/>
    </row>
    <row r="180" spans="1:9" ht="23.25" x14ac:dyDescent="0.35">
      <c r="A180" s="120" t="s">
        <v>2</v>
      </c>
      <c r="B180" s="121" t="s">
        <v>3</v>
      </c>
      <c r="C180" s="121" t="s">
        <v>79</v>
      </c>
      <c r="D180" s="121" t="s">
        <v>5</v>
      </c>
      <c r="E180" s="121" t="s">
        <v>80</v>
      </c>
      <c r="F180" s="122" t="s">
        <v>81</v>
      </c>
      <c r="G180" s="123"/>
      <c r="H180" s="124"/>
      <c r="I180" s="230">
        <f t="shared" si="2"/>
        <v>0</v>
      </c>
    </row>
    <row r="181" spans="1:9" ht="23.25" x14ac:dyDescent="0.35">
      <c r="A181" s="125">
        <v>98</v>
      </c>
      <c r="B181" s="126"/>
      <c r="C181" s="126"/>
      <c r="D181" s="126">
        <v>9995</v>
      </c>
      <c r="E181" s="126">
        <v>2412</v>
      </c>
      <c r="F181" s="127" t="s">
        <v>82</v>
      </c>
      <c r="G181" s="128"/>
      <c r="H181" s="128"/>
      <c r="I181" s="230">
        <f t="shared" si="2"/>
        <v>0</v>
      </c>
    </row>
    <row r="182" spans="1:9" ht="23.25" x14ac:dyDescent="0.35">
      <c r="A182" s="126"/>
      <c r="B182" s="126"/>
      <c r="C182" s="126"/>
      <c r="D182" s="129">
        <v>9995</v>
      </c>
      <c r="E182" s="129">
        <v>2414</v>
      </c>
      <c r="F182" s="130" t="s">
        <v>83</v>
      </c>
      <c r="G182" s="128">
        <v>342219.75</v>
      </c>
      <c r="H182" s="128">
        <v>342219.75</v>
      </c>
      <c r="I182" s="230">
        <f t="shared" si="2"/>
        <v>0</v>
      </c>
    </row>
    <row r="183" spans="1:9" ht="24" thickBot="1" x14ac:dyDescent="0.4">
      <c r="A183" s="131"/>
      <c r="B183" s="131"/>
      <c r="C183" s="131"/>
      <c r="D183" s="132">
        <v>9995</v>
      </c>
      <c r="E183" s="132">
        <v>2416</v>
      </c>
      <c r="F183" s="133" t="s">
        <v>84</v>
      </c>
      <c r="G183" s="134"/>
      <c r="H183" s="134"/>
      <c r="I183" s="230">
        <f t="shared" si="2"/>
        <v>0</v>
      </c>
    </row>
    <row r="184" spans="1:9" ht="24" thickBot="1" x14ac:dyDescent="0.4">
      <c r="A184" s="135"/>
      <c r="B184" s="136"/>
      <c r="C184" s="136"/>
      <c r="D184" s="137"/>
      <c r="E184" s="137"/>
      <c r="F184" s="138" t="s">
        <v>85</v>
      </c>
      <c r="G184" s="139">
        <f>SUM(G181:G183)</f>
        <v>342219.75</v>
      </c>
      <c r="H184" s="140">
        <f>SUM(H181:H183)</f>
        <v>342219.75</v>
      </c>
      <c r="I184" s="230">
        <f t="shared" si="2"/>
        <v>0</v>
      </c>
    </row>
    <row r="185" spans="1:9" ht="24" thickBot="1" x14ac:dyDescent="0.4">
      <c r="A185" s="141"/>
      <c r="B185" s="141"/>
      <c r="C185" s="141"/>
      <c r="D185" s="142"/>
      <c r="E185" s="142"/>
      <c r="F185" s="143"/>
      <c r="G185" s="118"/>
      <c r="H185" s="118"/>
      <c r="I185" s="230">
        <f t="shared" si="2"/>
        <v>0</v>
      </c>
    </row>
    <row r="186" spans="1:9" ht="24" thickBot="1" x14ac:dyDescent="0.4">
      <c r="A186" s="57"/>
      <c r="B186" s="58"/>
      <c r="C186" s="58"/>
      <c r="D186" s="67"/>
      <c r="E186" s="70"/>
      <c r="F186" s="144" t="s">
        <v>86</v>
      </c>
      <c r="G186" s="111">
        <f>+G184+G176+G90</f>
        <v>62758003.849999994</v>
      </c>
      <c r="H186" s="111">
        <f>+H184+H176+H90</f>
        <v>62352473.819999993</v>
      </c>
      <c r="I186" s="230">
        <f t="shared" si="2"/>
        <v>405530.03000000119</v>
      </c>
    </row>
    <row r="187" spans="1:9" ht="23.25" x14ac:dyDescent="0.35">
      <c r="A187" s="141"/>
      <c r="B187" s="141"/>
      <c r="C187" s="141"/>
      <c r="D187" s="142"/>
      <c r="E187" s="142"/>
      <c r="F187" s="143"/>
      <c r="G187" s="118"/>
      <c r="H187" s="118"/>
      <c r="I187" s="230">
        <f t="shared" si="2"/>
        <v>0</v>
      </c>
    </row>
    <row r="188" spans="1:9" ht="24" thickBot="1" x14ac:dyDescent="0.4">
      <c r="A188" s="112"/>
      <c r="B188" s="112"/>
      <c r="C188" s="112"/>
      <c r="D188" s="112"/>
      <c r="E188" s="112"/>
      <c r="F188" s="116"/>
      <c r="G188" s="116"/>
      <c r="H188" s="112"/>
      <c r="I188" s="230">
        <f t="shared" si="2"/>
        <v>0</v>
      </c>
    </row>
    <row r="189" spans="1:9" ht="24" thickBot="1" x14ac:dyDescent="0.4">
      <c r="A189" s="262" t="s">
        <v>87</v>
      </c>
      <c r="B189" s="263"/>
      <c r="C189" s="263"/>
      <c r="D189" s="263"/>
      <c r="E189" s="263"/>
      <c r="F189" s="245" t="s">
        <v>88</v>
      </c>
      <c r="G189" s="83" t="s">
        <v>7</v>
      </c>
      <c r="H189" s="83" t="s">
        <v>8</v>
      </c>
      <c r="I189" s="230"/>
    </row>
    <row r="190" spans="1:9" ht="24" thickBot="1" x14ac:dyDescent="0.4">
      <c r="A190" s="145" t="s">
        <v>89</v>
      </c>
      <c r="B190" s="146"/>
      <c r="C190" s="146" t="s">
        <v>90</v>
      </c>
      <c r="D190" s="146"/>
      <c r="E190" s="147"/>
      <c r="F190" s="245" t="s">
        <v>91</v>
      </c>
      <c r="G190" s="148"/>
      <c r="H190" s="148"/>
      <c r="I190" s="230">
        <f t="shared" si="2"/>
        <v>0</v>
      </c>
    </row>
    <row r="191" spans="1:9" ht="23.25" x14ac:dyDescent="0.35">
      <c r="A191" s="8" t="s">
        <v>2</v>
      </c>
      <c r="B191" s="9" t="s">
        <v>3</v>
      </c>
      <c r="C191" s="9" t="s">
        <v>79</v>
      </c>
      <c r="D191" s="9" t="s">
        <v>5</v>
      </c>
      <c r="E191" s="149"/>
      <c r="F191" s="150" t="s">
        <v>81</v>
      </c>
      <c r="G191" s="151"/>
      <c r="H191" s="152"/>
      <c r="I191" s="230">
        <f t="shared" si="2"/>
        <v>0</v>
      </c>
    </row>
    <row r="192" spans="1:9" ht="23.25" x14ac:dyDescent="0.35">
      <c r="A192" s="126"/>
      <c r="B192" s="126"/>
      <c r="C192" s="126"/>
      <c r="D192" s="126">
        <v>9995</v>
      </c>
      <c r="E192" s="126"/>
      <c r="F192" s="127" t="s">
        <v>92</v>
      </c>
      <c r="G192" s="128"/>
      <c r="H192" s="128"/>
      <c r="I192" s="230">
        <f>+G192-H192</f>
        <v>0</v>
      </c>
    </row>
    <row r="193" spans="1:9" ht="23.25" x14ac:dyDescent="0.35">
      <c r="A193" s="126"/>
      <c r="B193" s="126"/>
      <c r="C193" s="126"/>
      <c r="D193" s="126">
        <v>9995</v>
      </c>
      <c r="E193" s="126"/>
      <c r="F193" s="127" t="s">
        <v>93</v>
      </c>
      <c r="G193" s="128"/>
      <c r="H193" s="128"/>
      <c r="I193" s="230">
        <f t="shared" si="2"/>
        <v>0</v>
      </c>
    </row>
    <row r="194" spans="1:9" ht="24" thickBot="1" x14ac:dyDescent="0.4">
      <c r="A194" s="131"/>
      <c r="B194" s="131"/>
      <c r="C194" s="131"/>
      <c r="D194" s="131">
        <v>9995</v>
      </c>
      <c r="E194" s="131"/>
      <c r="F194" s="153" t="s">
        <v>94</v>
      </c>
      <c r="G194" s="134"/>
      <c r="H194" s="134">
        <v>365683</v>
      </c>
      <c r="I194" s="230">
        <f t="shared" si="2"/>
        <v>-365683</v>
      </c>
    </row>
    <row r="195" spans="1:9" ht="24" thickBot="1" x14ac:dyDescent="0.4">
      <c r="A195" s="135"/>
      <c r="B195" s="136"/>
      <c r="C195" s="136"/>
      <c r="D195" s="154"/>
      <c r="E195" s="155"/>
      <c r="F195" s="156" t="s">
        <v>85</v>
      </c>
      <c r="G195" s="139">
        <f>SUM(G192:G194)</f>
        <v>0</v>
      </c>
      <c r="H195" s="140">
        <f>SUM(H192:H194)</f>
        <v>365683</v>
      </c>
      <c r="I195" s="230">
        <f t="shared" si="2"/>
        <v>-365683</v>
      </c>
    </row>
    <row r="196" spans="1:9" ht="24" thickBot="1" x14ac:dyDescent="0.4">
      <c r="A196" s="112"/>
      <c r="B196" s="112"/>
      <c r="C196" s="112"/>
      <c r="D196" s="112"/>
      <c r="E196" s="112"/>
      <c r="F196" s="112"/>
      <c r="G196" s="112"/>
      <c r="H196" s="112"/>
      <c r="I196" s="230">
        <f t="shared" si="2"/>
        <v>0</v>
      </c>
    </row>
    <row r="197" spans="1:9" ht="24" thickBot="1" x14ac:dyDescent="0.4">
      <c r="A197" s="57"/>
      <c r="B197" s="58"/>
      <c r="C197" s="58"/>
      <c r="D197" s="67"/>
      <c r="E197" s="70"/>
      <c r="F197" s="144" t="s">
        <v>95</v>
      </c>
      <c r="G197" s="157">
        <f>+G195+G186</f>
        <v>62758003.849999994</v>
      </c>
      <c r="H197" s="158">
        <f>+H195+H186</f>
        <v>62718156.819999993</v>
      </c>
      <c r="I197" s="230">
        <f t="shared" si="2"/>
        <v>39847.030000001192</v>
      </c>
    </row>
  </sheetData>
  <mergeCells count="3">
    <mergeCell ref="A1:H1"/>
    <mergeCell ref="A2:H2"/>
    <mergeCell ref="A189:E189"/>
  </mergeCells>
  <pageMargins left="0.25" right="0.25" top="0.75" bottom="0.75" header="0.3" footer="0.3"/>
  <pageSetup scale="3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zoomScale="60" zoomScaleNormal="100" workbookViewId="0">
      <selection activeCell="R35" sqref="R35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268" t="s">
        <v>96</v>
      </c>
      <c r="B2" s="269"/>
      <c r="C2" s="269"/>
      <c r="D2" s="269"/>
      <c r="E2" s="269"/>
      <c r="F2" s="270"/>
    </row>
    <row r="3" spans="1:6" ht="22.5" x14ac:dyDescent="0.3">
      <c r="A3" s="271" t="s">
        <v>97</v>
      </c>
      <c r="B3" s="272"/>
      <c r="C3" s="272"/>
      <c r="D3" s="272"/>
      <c r="E3" s="272"/>
      <c r="F3" s="273"/>
    </row>
    <row r="4" spans="1:6" ht="22.5" x14ac:dyDescent="0.3">
      <c r="A4" s="159"/>
      <c r="B4" s="246"/>
      <c r="C4" s="246"/>
      <c r="D4" s="246"/>
      <c r="E4" s="246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74">
        <v>5139</v>
      </c>
      <c r="C6" s="274"/>
      <c r="D6" s="166"/>
      <c r="E6" s="167"/>
      <c r="F6" s="168"/>
    </row>
    <row r="7" spans="1:6" ht="22.5" x14ac:dyDescent="0.3">
      <c r="A7" s="165" t="s">
        <v>99</v>
      </c>
      <c r="B7" s="275" t="s">
        <v>196</v>
      </c>
      <c r="C7" s="276"/>
      <c r="D7" s="166"/>
      <c r="E7" s="167"/>
      <c r="F7" s="168"/>
    </row>
    <row r="8" spans="1:6" ht="23.25" thickBot="1" x14ac:dyDescent="0.35">
      <c r="A8" s="169" t="s">
        <v>100</v>
      </c>
      <c r="B8" s="277">
        <v>2016</v>
      </c>
      <c r="C8" s="277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78"/>
      <c r="B10" s="279"/>
      <c r="C10" s="279"/>
      <c r="D10" s="279"/>
      <c r="E10" s="279"/>
      <c r="F10" s="280"/>
    </row>
    <row r="11" spans="1:6" x14ac:dyDescent="0.25">
      <c r="A11" s="281" t="s">
        <v>101</v>
      </c>
      <c r="B11" s="282"/>
      <c r="C11" s="282"/>
      <c r="D11" s="283" t="s">
        <v>102</v>
      </c>
      <c r="E11" s="282" t="s">
        <v>103</v>
      </c>
      <c r="F11" s="286" t="s">
        <v>104</v>
      </c>
    </row>
    <row r="12" spans="1:6" x14ac:dyDescent="0.25">
      <c r="A12" s="281"/>
      <c r="B12" s="282"/>
      <c r="C12" s="282"/>
      <c r="D12" s="283"/>
      <c r="E12" s="282"/>
      <c r="F12" s="286"/>
    </row>
    <row r="13" spans="1:6" ht="22.5" x14ac:dyDescent="0.3">
      <c r="A13" s="287" t="s">
        <v>89</v>
      </c>
      <c r="B13" s="288"/>
      <c r="C13" s="288"/>
      <c r="D13" s="284"/>
      <c r="E13" s="285"/>
      <c r="F13" s="247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32051065.93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4">
        <v>24333758</v>
      </c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>
        <v>39847</v>
      </c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62758003.93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67" t="s">
        <v>0</v>
      </c>
      <c r="B26" s="267"/>
      <c r="C26" s="267"/>
      <c r="D26" s="267"/>
      <c r="E26" s="267"/>
      <c r="F26" s="267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265" t="s">
        <v>114</v>
      </c>
      <c r="B28" s="265"/>
      <c r="C28" s="265"/>
      <c r="D28" s="265"/>
      <c r="E28" s="265"/>
      <c r="F28" s="265"/>
    </row>
    <row r="29" spans="1:6" ht="22.5" x14ac:dyDescent="0.3">
      <c r="A29" s="266" t="s">
        <v>197</v>
      </c>
      <c r="B29" s="266"/>
      <c r="C29" s="266"/>
      <c r="D29" s="266"/>
      <c r="E29" s="266"/>
      <c r="F29" s="266"/>
    </row>
    <row r="30" spans="1:6" ht="23.25" thickBot="1" x14ac:dyDescent="0.35">
      <c r="A30" s="265" t="s">
        <v>115</v>
      </c>
      <c r="B30" s="265"/>
      <c r="C30" s="265"/>
      <c r="D30" s="265"/>
      <c r="E30" s="265"/>
      <c r="F30" s="265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115431604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405530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365683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115471451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115431604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115471451</v>
      </c>
    </row>
    <row r="40" spans="1:6" ht="23.25" thickBot="1" x14ac:dyDescent="0.35">
      <c r="A40" s="173" t="s">
        <v>149</v>
      </c>
      <c r="B40" s="174"/>
      <c r="C40" s="174"/>
      <c r="D40" s="174"/>
      <c r="E40" s="176"/>
      <c r="F40" s="211">
        <f>F37-F39</f>
        <v>-39847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265" t="s">
        <v>120</v>
      </c>
      <c r="B42" s="265"/>
      <c r="C42" s="265"/>
      <c r="D42" s="265"/>
      <c r="E42" s="265"/>
      <c r="F42" s="265"/>
    </row>
    <row r="43" spans="1:6" ht="22.5" x14ac:dyDescent="0.3">
      <c r="A43" s="266" t="s">
        <v>197</v>
      </c>
      <c r="B43" s="266"/>
      <c r="C43" s="266"/>
      <c r="D43" s="266"/>
      <c r="E43" s="266"/>
      <c r="F43" s="266"/>
    </row>
    <row r="44" spans="1:6" ht="22.5" x14ac:dyDescent="0.3">
      <c r="A44" s="265" t="s">
        <v>115</v>
      </c>
      <c r="B44" s="265"/>
      <c r="C44" s="265"/>
      <c r="D44" s="265"/>
      <c r="E44" s="265"/>
      <c r="F44" s="265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406613893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+F15+F17</f>
        <v>38384398.93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62718157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382280134.93000001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406613893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382280134.93000001</v>
      </c>
    </row>
    <row r="54" spans="1:6" ht="23.25" thickBot="1" x14ac:dyDescent="0.35">
      <c r="A54" s="173" t="s">
        <v>126</v>
      </c>
      <c r="B54" s="174"/>
      <c r="C54" s="174"/>
      <c r="D54" s="174"/>
      <c r="E54" s="176"/>
      <c r="F54" s="224">
        <f>F51-F53</f>
        <v>24333758.069999993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264" t="s">
        <v>127</v>
      </c>
      <c r="B60" s="264"/>
      <c r="C60" s="264"/>
      <c r="D60" s="210"/>
      <c r="E60" s="210"/>
      <c r="F60" s="210"/>
    </row>
    <row r="61" spans="1:6" ht="22.5" x14ac:dyDescent="0.3">
      <c r="A61" s="264" t="s">
        <v>128</v>
      </c>
      <c r="B61" s="264"/>
      <c r="C61" s="264"/>
      <c r="D61" s="210"/>
      <c r="E61" s="210"/>
      <c r="F61" s="210"/>
    </row>
    <row r="62" spans="1:6" ht="22.5" x14ac:dyDescent="0.3">
      <c r="A62" s="264" t="s">
        <v>129</v>
      </c>
      <c r="B62" s="264"/>
      <c r="C62" s="264"/>
      <c r="D62" s="210"/>
      <c r="E62" s="210"/>
      <c r="F62" s="210"/>
    </row>
  </sheetData>
  <mergeCells count="21"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</mergeCells>
  <pageMargins left="0.7" right="0.7" top="0.75" bottom="0.75" header="0.3" footer="0.3"/>
  <pageSetup scale="4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9"/>
  <sheetViews>
    <sheetView view="pageBreakPreview" zoomScale="60" zoomScaleNormal="100" workbookViewId="0">
      <selection activeCell="L7" sqref="L7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3" bestFit="1" customWidth="1"/>
  </cols>
  <sheetData>
    <row r="1" spans="1:9" ht="23.25" thickBot="1" x14ac:dyDescent="0.35">
      <c r="A1" s="260" t="s">
        <v>0</v>
      </c>
      <c r="B1" s="261"/>
      <c r="C1" s="261"/>
      <c r="D1" s="261"/>
      <c r="E1" s="261"/>
      <c r="F1" s="261"/>
      <c r="G1" s="261"/>
      <c r="H1" s="261"/>
    </row>
    <row r="2" spans="1:9" ht="23.25" thickBot="1" x14ac:dyDescent="0.35">
      <c r="A2" s="260" t="s">
        <v>198</v>
      </c>
      <c r="B2" s="261"/>
      <c r="C2" s="261"/>
      <c r="D2" s="261"/>
      <c r="E2" s="261"/>
      <c r="F2" s="261"/>
      <c r="G2" s="261"/>
      <c r="H2" s="26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17400924.98</v>
      </c>
      <c r="H6" s="22">
        <v>17400900</v>
      </c>
      <c r="I6" s="230">
        <f>+G6-H6</f>
        <v>24.980000000447035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/>
      <c r="H7" s="22"/>
      <c r="I7" s="230">
        <f t="shared" ref="I7:I85" si="0">+G7-H7</f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/>
      <c r="H8" s="22"/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1139208.6100000001</v>
      </c>
      <c r="H9" s="22">
        <v>1129209</v>
      </c>
      <c r="I9" s="230">
        <f t="shared" si="0"/>
        <v>9999.6100000001024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1050373.8600000001</v>
      </c>
      <c r="H10" s="22">
        <v>1050373.8600000001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1400524.32</v>
      </c>
      <c r="H11" s="22">
        <v>1400524.32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146</v>
      </c>
      <c r="G12" s="22">
        <v>284770</v>
      </c>
      <c r="H12" s="22">
        <v>284770</v>
      </c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20000</v>
      </c>
      <c r="H13" s="22">
        <v>20000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/>
      <c r="H14" s="22"/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2142</v>
      </c>
      <c r="F15" s="21" t="s">
        <v>199</v>
      </c>
      <c r="G15" s="22">
        <v>3878000</v>
      </c>
      <c r="H15" s="22">
        <v>3878000</v>
      </c>
      <c r="I15" s="230"/>
    </row>
    <row r="16" spans="1:9" ht="23.25" x14ac:dyDescent="0.35">
      <c r="A16" s="19"/>
      <c r="B16" s="19"/>
      <c r="C16" s="19"/>
      <c r="D16" s="20">
        <v>9995</v>
      </c>
      <c r="E16" s="20">
        <v>2151</v>
      </c>
      <c r="F16" s="21" t="s">
        <v>18</v>
      </c>
      <c r="G16" s="22">
        <v>984515</v>
      </c>
      <c r="H16" s="22">
        <v>984515</v>
      </c>
      <c r="I16" s="230">
        <f t="shared" si="0"/>
        <v>0</v>
      </c>
    </row>
    <row r="17" spans="1:9" ht="23.25" x14ac:dyDescent="0.35">
      <c r="A17" s="19"/>
      <c r="B17" s="19"/>
      <c r="C17" s="19"/>
      <c r="D17" s="20">
        <v>9995</v>
      </c>
      <c r="E17" s="20">
        <v>2152</v>
      </c>
      <c r="F17" s="21" t="s">
        <v>19</v>
      </c>
      <c r="G17" s="22">
        <v>1147529</v>
      </c>
      <c r="H17" s="22">
        <v>1147116.29</v>
      </c>
      <c r="I17" s="230">
        <f t="shared" si="0"/>
        <v>412.70999999996275</v>
      </c>
    </row>
    <row r="18" spans="1:9" ht="24" thickBot="1" x14ac:dyDescent="0.4">
      <c r="A18" s="19"/>
      <c r="B18" s="19"/>
      <c r="C18" s="19"/>
      <c r="D18" s="24">
        <v>9995</v>
      </c>
      <c r="E18" s="24">
        <v>2153</v>
      </c>
      <c r="F18" s="25" t="s">
        <v>20</v>
      </c>
      <c r="G18" s="26">
        <v>88528.63</v>
      </c>
      <c r="H18" s="26">
        <v>88528.63</v>
      </c>
      <c r="I18" s="230">
        <f t="shared" si="0"/>
        <v>0</v>
      </c>
    </row>
    <row r="19" spans="1:9" ht="24" thickBot="1" x14ac:dyDescent="0.4">
      <c r="A19" s="27"/>
      <c r="B19" s="28"/>
      <c r="C19" s="28"/>
      <c r="D19" s="29"/>
      <c r="E19" s="29"/>
      <c r="F19" s="30" t="s">
        <v>21</v>
      </c>
      <c r="G19" s="31">
        <f>SUM(G6:G18)</f>
        <v>27394374.399999999</v>
      </c>
      <c r="H19" s="31">
        <f>SUM(H6:H18)</f>
        <v>27383937.099999998</v>
      </c>
      <c r="I19" s="230">
        <f t="shared" si="0"/>
        <v>10437.300000000745</v>
      </c>
    </row>
    <row r="20" spans="1:9" ht="24" thickBot="1" x14ac:dyDescent="0.4">
      <c r="A20" s="32"/>
      <c r="B20" s="33"/>
      <c r="C20" s="33"/>
      <c r="D20" s="34"/>
      <c r="E20" s="34"/>
      <c r="F20" s="35"/>
      <c r="G20" s="36"/>
      <c r="H20" s="37"/>
      <c r="I20" s="230">
        <f t="shared" si="0"/>
        <v>0</v>
      </c>
    </row>
    <row r="21" spans="1:9" ht="23.25" x14ac:dyDescent="0.35">
      <c r="A21" s="38"/>
      <c r="B21" s="39"/>
      <c r="C21" s="39"/>
      <c r="D21" s="40"/>
      <c r="E21" s="41"/>
      <c r="F21" s="42" t="s">
        <v>22</v>
      </c>
      <c r="G21" s="43"/>
      <c r="H21" s="44"/>
      <c r="I21" s="230">
        <f t="shared" si="0"/>
        <v>0</v>
      </c>
    </row>
    <row r="22" spans="1:9" ht="23.25" x14ac:dyDescent="0.35">
      <c r="A22" s="19"/>
      <c r="B22" s="19"/>
      <c r="C22" s="19"/>
      <c r="D22" s="20">
        <v>9995</v>
      </c>
      <c r="E22" s="20">
        <v>2212</v>
      </c>
      <c r="F22" s="45" t="s">
        <v>23</v>
      </c>
      <c r="G22" s="22">
        <v>1375396.72</v>
      </c>
      <c r="H22" s="22">
        <v>1375396.72</v>
      </c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2213</v>
      </c>
      <c r="F23" s="45" t="s">
        <v>24</v>
      </c>
      <c r="G23" s="22"/>
      <c r="H23" s="22"/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2214</v>
      </c>
      <c r="F24" s="45" t="s">
        <v>25</v>
      </c>
      <c r="G24" s="22">
        <v>4560</v>
      </c>
      <c r="H24" s="22">
        <v>4560</v>
      </c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2215</v>
      </c>
      <c r="F25" s="45" t="s">
        <v>162</v>
      </c>
      <c r="G25" s="22"/>
      <c r="H25" s="22"/>
      <c r="I25" s="230"/>
    </row>
    <row r="26" spans="1:9" ht="23.25" x14ac:dyDescent="0.35">
      <c r="A26" s="19"/>
      <c r="B26" s="19"/>
      <c r="C26" s="19"/>
      <c r="D26" s="23">
        <v>9995</v>
      </c>
      <c r="E26" s="23">
        <v>2216</v>
      </c>
      <c r="F26" s="45" t="s">
        <v>26</v>
      </c>
      <c r="G26" s="22">
        <v>495207.48</v>
      </c>
      <c r="H26" s="22">
        <v>495207.48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2217</v>
      </c>
      <c r="F27" s="45" t="s">
        <v>27</v>
      </c>
      <c r="G27" s="22">
        <v>1578</v>
      </c>
      <c r="H27" s="22">
        <v>1578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2218</v>
      </c>
      <c r="F28" s="45" t="s">
        <v>163</v>
      </c>
      <c r="G28" s="22">
        <v>3400</v>
      </c>
      <c r="H28" s="22">
        <v>3400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2221</v>
      </c>
      <c r="F29" s="45" t="s">
        <v>28</v>
      </c>
      <c r="G29" s="22">
        <v>1224271.83</v>
      </c>
      <c r="H29" s="22">
        <v>1224271.83</v>
      </c>
      <c r="I29" s="230">
        <f t="shared" si="0"/>
        <v>0</v>
      </c>
    </row>
    <row r="30" spans="1:9" ht="23.25" x14ac:dyDescent="0.35">
      <c r="A30" s="19"/>
      <c r="B30" s="19"/>
      <c r="C30" s="19"/>
      <c r="D30" s="23">
        <v>9995</v>
      </c>
      <c r="E30" s="23">
        <v>2222</v>
      </c>
      <c r="F30" s="45" t="s">
        <v>29</v>
      </c>
      <c r="G30" s="22">
        <v>51616.99</v>
      </c>
      <c r="H30" s="22">
        <v>51616.99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2231</v>
      </c>
      <c r="F31" s="45" t="s">
        <v>30</v>
      </c>
      <c r="G31" s="22">
        <v>186950</v>
      </c>
      <c r="H31" s="22">
        <v>186950</v>
      </c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2232</v>
      </c>
      <c r="F32" s="45" t="s">
        <v>31</v>
      </c>
      <c r="G32" s="22">
        <v>32534.6</v>
      </c>
      <c r="H32" s="22">
        <v>32534.6</v>
      </c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2241</v>
      </c>
      <c r="F33" s="45" t="s">
        <v>32</v>
      </c>
      <c r="G33" s="22">
        <v>48408</v>
      </c>
      <c r="H33" s="22">
        <v>48408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2242</v>
      </c>
      <c r="F34" s="45" t="s">
        <v>33</v>
      </c>
      <c r="G34" s="22">
        <v>46900</v>
      </c>
      <c r="H34" s="22">
        <v>46900</v>
      </c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2243</v>
      </c>
      <c r="F35" s="45" t="s">
        <v>34</v>
      </c>
      <c r="G35" s="22"/>
      <c r="H35" s="22"/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2244</v>
      </c>
      <c r="F36" s="45" t="s">
        <v>35</v>
      </c>
      <c r="G36" s="22">
        <v>20122</v>
      </c>
      <c r="H36" s="22">
        <v>20122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2251</v>
      </c>
      <c r="F37" s="45" t="s">
        <v>36</v>
      </c>
      <c r="G37" s="22">
        <v>126237.38</v>
      </c>
      <c r="H37" s="22">
        <v>126237.38</v>
      </c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2253</v>
      </c>
      <c r="F38" s="45" t="s">
        <v>37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2254</v>
      </c>
      <c r="F39" s="45" t="s">
        <v>38</v>
      </c>
      <c r="G39" s="22"/>
      <c r="H39" s="22"/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2258</v>
      </c>
      <c r="F40" s="45" t="s">
        <v>39</v>
      </c>
      <c r="G40" s="22">
        <v>72072.75</v>
      </c>
      <c r="H40" s="22">
        <v>72072.75</v>
      </c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2261</v>
      </c>
      <c r="F41" s="45" t="s">
        <v>40</v>
      </c>
      <c r="G41" s="22"/>
      <c r="H41" s="22"/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2262</v>
      </c>
      <c r="F42" s="45" t="s">
        <v>41</v>
      </c>
      <c r="G42" s="22"/>
      <c r="H42" s="22"/>
      <c r="I42" s="230">
        <f t="shared" si="0"/>
        <v>0</v>
      </c>
    </row>
    <row r="43" spans="1:9" ht="23.25" x14ac:dyDescent="0.35">
      <c r="A43" s="19"/>
      <c r="B43" s="19"/>
      <c r="C43" s="19"/>
      <c r="D43" s="20">
        <v>9995</v>
      </c>
      <c r="E43" s="20">
        <v>2263</v>
      </c>
      <c r="F43" s="45" t="s">
        <v>42</v>
      </c>
      <c r="G43" s="22">
        <v>1896002</v>
      </c>
      <c r="H43" s="22">
        <v>1887614.9</v>
      </c>
      <c r="I43" s="230">
        <f t="shared" si="0"/>
        <v>8387.1000000000931</v>
      </c>
    </row>
    <row r="44" spans="1:9" ht="23.25" x14ac:dyDescent="0.35">
      <c r="A44" s="19"/>
      <c r="B44" s="19"/>
      <c r="C44" s="19"/>
      <c r="D44" s="20">
        <v>9995</v>
      </c>
      <c r="E44" s="20">
        <v>2271</v>
      </c>
      <c r="F44" s="45" t="s">
        <v>43</v>
      </c>
      <c r="G44" s="22">
        <v>351883.87</v>
      </c>
      <c r="H44" s="22">
        <v>351883.87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2272</v>
      </c>
      <c r="F45" s="45" t="s">
        <v>44</v>
      </c>
      <c r="G45" s="22">
        <v>310691.76</v>
      </c>
      <c r="H45" s="22">
        <v>310691.76</v>
      </c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2281</v>
      </c>
      <c r="F46" s="45" t="s">
        <v>45</v>
      </c>
      <c r="G46" s="22"/>
      <c r="H46" s="22"/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2282</v>
      </c>
      <c r="F47" s="45" t="s">
        <v>46</v>
      </c>
      <c r="G47" s="22">
        <v>71831.14</v>
      </c>
      <c r="H47" s="22">
        <v>71831.14</v>
      </c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2284</v>
      </c>
      <c r="F48" s="45" t="s">
        <v>47</v>
      </c>
      <c r="G48" s="22"/>
      <c r="H48" s="22"/>
      <c r="I48" s="230">
        <f t="shared" si="0"/>
        <v>0</v>
      </c>
    </row>
    <row r="49" spans="1:9" ht="23.25" x14ac:dyDescent="0.35">
      <c r="A49" s="19"/>
      <c r="B49" s="19"/>
      <c r="C49" s="19"/>
      <c r="D49" s="20">
        <v>9995</v>
      </c>
      <c r="E49" s="20">
        <v>2285</v>
      </c>
      <c r="F49" s="45" t="s">
        <v>133</v>
      </c>
      <c r="G49" s="22">
        <v>28910</v>
      </c>
      <c r="H49" s="22">
        <v>28910</v>
      </c>
      <c r="I49" s="230"/>
    </row>
    <row r="50" spans="1:9" ht="23.25" x14ac:dyDescent="0.35">
      <c r="A50" s="19"/>
      <c r="B50" s="19"/>
      <c r="C50" s="19"/>
      <c r="D50" s="20">
        <v>9995</v>
      </c>
      <c r="E50" s="20">
        <v>2286</v>
      </c>
      <c r="F50" s="45" t="s">
        <v>48</v>
      </c>
      <c r="G50" s="22">
        <v>246325</v>
      </c>
      <c r="H50" s="22">
        <v>246325</v>
      </c>
      <c r="I50" s="230">
        <f t="shared" si="0"/>
        <v>0</v>
      </c>
    </row>
    <row r="51" spans="1:9" ht="23.25" x14ac:dyDescent="0.35">
      <c r="A51" s="19"/>
      <c r="B51" s="19"/>
      <c r="C51" s="19"/>
      <c r="D51" s="20">
        <v>9995</v>
      </c>
      <c r="E51" s="23">
        <v>2287</v>
      </c>
      <c r="F51" s="45" t="s">
        <v>49</v>
      </c>
      <c r="G51" s="22">
        <v>321409.99</v>
      </c>
      <c r="H51" s="22">
        <v>321409.99</v>
      </c>
      <c r="I51" s="230">
        <f t="shared" si="0"/>
        <v>0</v>
      </c>
    </row>
    <row r="52" spans="1:9" ht="24" thickBot="1" x14ac:dyDescent="0.4">
      <c r="A52" s="19"/>
      <c r="B52" s="19"/>
      <c r="C52" s="19"/>
      <c r="D52" s="20">
        <v>9995</v>
      </c>
      <c r="E52" s="20">
        <v>2288</v>
      </c>
      <c r="F52" s="45" t="s">
        <v>50</v>
      </c>
      <c r="G52" s="22"/>
      <c r="H52" s="22"/>
      <c r="I52" s="230">
        <f t="shared" si="0"/>
        <v>0</v>
      </c>
    </row>
    <row r="53" spans="1:9" ht="24" thickBot="1" x14ac:dyDescent="0.4">
      <c r="A53" s="46"/>
      <c r="B53" s="28"/>
      <c r="C53" s="28"/>
      <c r="D53" s="47"/>
      <c r="E53" s="29"/>
      <c r="F53" s="30" t="s">
        <v>51</v>
      </c>
      <c r="G53" s="48">
        <f>SUM(G22:G52)</f>
        <v>6916309.5099999998</v>
      </c>
      <c r="H53" s="49">
        <f>SUM(H22:H52)</f>
        <v>6907922.4100000001</v>
      </c>
      <c r="I53" s="230">
        <f t="shared" si="0"/>
        <v>8387.0999999996275</v>
      </c>
    </row>
    <row r="54" spans="1:9" ht="23.25" x14ac:dyDescent="0.35">
      <c r="A54" s="50"/>
      <c r="B54" s="51"/>
      <c r="C54" s="51"/>
      <c r="D54" s="52"/>
      <c r="E54" s="52"/>
      <c r="F54" s="53" t="s">
        <v>52</v>
      </c>
      <c r="G54" s="54"/>
      <c r="H54" s="55"/>
      <c r="I54" s="230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2311</v>
      </c>
      <c r="F55" s="21" t="s">
        <v>53</v>
      </c>
      <c r="G55" s="22">
        <v>497015.29</v>
      </c>
      <c r="H55" s="22">
        <v>497015.29</v>
      </c>
      <c r="I55" s="230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2313</v>
      </c>
      <c r="F56" s="21" t="s">
        <v>134</v>
      </c>
      <c r="G56" s="22"/>
      <c r="H56" s="22"/>
      <c r="I56" s="230">
        <f t="shared" si="0"/>
        <v>0</v>
      </c>
    </row>
    <row r="57" spans="1:9" ht="23.25" x14ac:dyDescent="0.35">
      <c r="A57" s="19"/>
      <c r="B57" s="19"/>
      <c r="C57" s="19"/>
      <c r="D57" s="20">
        <v>9995</v>
      </c>
      <c r="E57" s="20">
        <v>2322</v>
      </c>
      <c r="F57" s="21" t="s">
        <v>200</v>
      </c>
      <c r="G57" s="22">
        <v>73455</v>
      </c>
      <c r="H57" s="22">
        <v>73455</v>
      </c>
      <c r="I57" s="230"/>
    </row>
    <row r="58" spans="1:9" ht="23.25" x14ac:dyDescent="0.35">
      <c r="A58" s="19"/>
      <c r="B58" s="19"/>
      <c r="C58" s="19"/>
      <c r="D58" s="20">
        <v>9995</v>
      </c>
      <c r="E58" s="20">
        <v>2323</v>
      </c>
      <c r="F58" s="21" t="s">
        <v>54</v>
      </c>
      <c r="G58" s="22"/>
      <c r="H58" s="22"/>
      <c r="I58" s="230">
        <f t="shared" si="0"/>
        <v>0</v>
      </c>
    </row>
    <row r="59" spans="1:9" ht="23.25" x14ac:dyDescent="0.35">
      <c r="A59" s="19"/>
      <c r="B59" s="19"/>
      <c r="C59" s="19"/>
      <c r="D59" s="20">
        <v>9995</v>
      </c>
      <c r="E59" s="20">
        <v>2331</v>
      </c>
      <c r="F59" s="21" t="s">
        <v>55</v>
      </c>
      <c r="G59" s="22"/>
      <c r="H59" s="22"/>
      <c r="I59" s="230">
        <f t="shared" si="0"/>
        <v>0</v>
      </c>
    </row>
    <row r="60" spans="1:9" ht="23.25" x14ac:dyDescent="0.35">
      <c r="A60" s="19"/>
      <c r="B60" s="19"/>
      <c r="C60" s="19"/>
      <c r="D60" s="20">
        <v>9995</v>
      </c>
      <c r="E60" s="20">
        <v>2332</v>
      </c>
      <c r="F60" s="21" t="s">
        <v>135</v>
      </c>
      <c r="G60" s="22">
        <v>62041.8</v>
      </c>
      <c r="H60" s="22">
        <v>62041.8</v>
      </c>
      <c r="I60" s="230">
        <f t="shared" si="0"/>
        <v>0</v>
      </c>
    </row>
    <row r="61" spans="1:9" ht="23.25" x14ac:dyDescent="0.35">
      <c r="A61" s="19"/>
      <c r="B61" s="19"/>
      <c r="C61" s="19"/>
      <c r="D61" s="20">
        <v>9995</v>
      </c>
      <c r="E61" s="20">
        <v>2334</v>
      </c>
      <c r="F61" s="21" t="s">
        <v>56</v>
      </c>
      <c r="G61" s="22"/>
      <c r="H61" s="22"/>
      <c r="I61" s="230">
        <f t="shared" si="0"/>
        <v>0</v>
      </c>
    </row>
    <row r="62" spans="1:9" ht="23.25" x14ac:dyDescent="0.35">
      <c r="A62" s="19"/>
      <c r="B62" s="19"/>
      <c r="C62" s="19"/>
      <c r="D62" s="20">
        <v>9995</v>
      </c>
      <c r="E62" s="20">
        <v>2341</v>
      </c>
      <c r="F62" s="21" t="s">
        <v>57</v>
      </c>
      <c r="G62" s="22">
        <v>31270.35</v>
      </c>
      <c r="H62" s="22">
        <v>31270.35</v>
      </c>
      <c r="I62" s="230">
        <f t="shared" si="0"/>
        <v>0</v>
      </c>
    </row>
    <row r="63" spans="1:9" ht="23.25" x14ac:dyDescent="0.35">
      <c r="A63" s="19"/>
      <c r="B63" s="19"/>
      <c r="C63" s="19"/>
      <c r="D63" s="20">
        <v>9995</v>
      </c>
      <c r="E63" s="20">
        <v>2353</v>
      </c>
      <c r="F63" s="21" t="s">
        <v>58</v>
      </c>
      <c r="G63" s="22">
        <v>18300.009999999998</v>
      </c>
      <c r="H63" s="22">
        <v>18300.009999999998</v>
      </c>
      <c r="I63" s="230">
        <f t="shared" si="0"/>
        <v>0</v>
      </c>
    </row>
    <row r="64" spans="1:9" ht="23.25" x14ac:dyDescent="0.35">
      <c r="A64" s="19"/>
      <c r="B64" s="19"/>
      <c r="C64" s="19"/>
      <c r="D64" s="20">
        <v>9995</v>
      </c>
      <c r="E64" s="20">
        <v>2355</v>
      </c>
      <c r="F64" s="21" t="s">
        <v>171</v>
      </c>
      <c r="G64" s="22"/>
      <c r="H64" s="22"/>
      <c r="I64" s="230">
        <f t="shared" si="0"/>
        <v>0</v>
      </c>
    </row>
    <row r="65" spans="1:9" ht="23.25" x14ac:dyDescent="0.35">
      <c r="A65" s="19"/>
      <c r="B65" s="19"/>
      <c r="C65" s="19"/>
      <c r="D65" s="20">
        <v>9995</v>
      </c>
      <c r="E65" s="20">
        <v>2371</v>
      </c>
      <c r="F65" s="21" t="s">
        <v>59</v>
      </c>
      <c r="G65" s="22">
        <v>1437056.16</v>
      </c>
      <c r="H65" s="22">
        <v>1437056.16</v>
      </c>
      <c r="I65" s="230">
        <f t="shared" si="0"/>
        <v>0</v>
      </c>
    </row>
    <row r="66" spans="1:9" ht="23.25" x14ac:dyDescent="0.35">
      <c r="A66" s="19"/>
      <c r="B66" s="19"/>
      <c r="C66" s="19"/>
      <c r="D66" s="20">
        <v>9995</v>
      </c>
      <c r="E66" s="20">
        <v>2391</v>
      </c>
      <c r="F66" s="21" t="s">
        <v>60</v>
      </c>
      <c r="G66" s="22">
        <v>13925.2</v>
      </c>
      <c r="H66" s="22">
        <v>13925.2</v>
      </c>
      <c r="I66" s="230">
        <f t="shared" si="0"/>
        <v>0</v>
      </c>
    </row>
    <row r="67" spans="1:9" ht="23.25" x14ac:dyDescent="0.35">
      <c r="A67" s="19"/>
      <c r="B67" s="19"/>
      <c r="C67" s="19"/>
      <c r="D67" s="20">
        <v>9995</v>
      </c>
      <c r="E67" s="23">
        <v>2392</v>
      </c>
      <c r="F67" s="21" t="s">
        <v>61</v>
      </c>
      <c r="G67" s="22">
        <v>2135870.75</v>
      </c>
      <c r="H67" s="22">
        <v>2135870.75</v>
      </c>
      <c r="I67" s="230">
        <f t="shared" si="0"/>
        <v>0</v>
      </c>
    </row>
    <row r="68" spans="1:9" ht="23.25" x14ac:dyDescent="0.35">
      <c r="A68" s="19"/>
      <c r="B68" s="19"/>
      <c r="C68" s="19"/>
      <c r="D68" s="20">
        <v>9995</v>
      </c>
      <c r="E68" s="20">
        <v>2394</v>
      </c>
      <c r="F68" s="21" t="s">
        <v>62</v>
      </c>
      <c r="G68" s="22"/>
      <c r="H68" s="22"/>
      <c r="I68" s="230">
        <f t="shared" si="0"/>
        <v>0</v>
      </c>
    </row>
    <row r="69" spans="1:9" ht="23.25" x14ac:dyDescent="0.35">
      <c r="A69" s="19"/>
      <c r="B69" s="19"/>
      <c r="C69" s="19"/>
      <c r="D69" s="20">
        <v>9995</v>
      </c>
      <c r="E69" s="20">
        <v>2395</v>
      </c>
      <c r="F69" s="21" t="s">
        <v>63</v>
      </c>
      <c r="G69" s="22">
        <v>22809.87</v>
      </c>
      <c r="H69" s="22">
        <v>22809.87</v>
      </c>
      <c r="I69" s="230">
        <f t="shared" si="0"/>
        <v>0</v>
      </c>
    </row>
    <row r="70" spans="1:9" ht="23.25" x14ac:dyDescent="0.35">
      <c r="A70" s="19"/>
      <c r="B70" s="19"/>
      <c r="C70" s="19"/>
      <c r="D70" s="20">
        <v>9995</v>
      </c>
      <c r="E70" s="20">
        <v>2396</v>
      </c>
      <c r="F70" s="21" t="s">
        <v>64</v>
      </c>
      <c r="G70" s="22">
        <v>8334.02</v>
      </c>
      <c r="H70" s="22">
        <v>8334.02</v>
      </c>
      <c r="I70" s="230">
        <f t="shared" si="0"/>
        <v>0</v>
      </c>
    </row>
    <row r="71" spans="1:9" ht="24" thickBot="1" x14ac:dyDescent="0.4">
      <c r="A71" s="56"/>
      <c r="B71" s="56"/>
      <c r="C71" s="56"/>
      <c r="D71" s="24">
        <v>9995</v>
      </c>
      <c r="E71" s="24">
        <v>2399</v>
      </c>
      <c r="F71" s="25" t="s">
        <v>65</v>
      </c>
      <c r="G71" s="26">
        <v>16759.41</v>
      </c>
      <c r="H71" s="26">
        <v>16759.41</v>
      </c>
      <c r="I71" s="230">
        <f t="shared" si="0"/>
        <v>0</v>
      </c>
    </row>
    <row r="72" spans="1:9" ht="24" thickBot="1" x14ac:dyDescent="0.4">
      <c r="A72" s="57"/>
      <c r="B72" s="58"/>
      <c r="C72" s="58"/>
      <c r="D72" s="59"/>
      <c r="E72" s="60"/>
      <c r="F72" s="61" t="s">
        <v>66</v>
      </c>
      <c r="G72" s="62">
        <f>SUM(G55:G71)</f>
        <v>4316837.8600000003</v>
      </c>
      <c r="H72" s="63">
        <f>SUM(H55:H71)</f>
        <v>4316837.8600000003</v>
      </c>
      <c r="I72" s="230">
        <f t="shared" si="0"/>
        <v>0</v>
      </c>
    </row>
    <row r="73" spans="1:9" ht="23.25" x14ac:dyDescent="0.35">
      <c r="A73" s="50"/>
      <c r="B73" s="51"/>
      <c r="C73" s="51"/>
      <c r="D73" s="64"/>
      <c r="E73" s="64"/>
      <c r="F73" s="42" t="s">
        <v>67</v>
      </c>
      <c r="G73" s="65"/>
      <c r="H73" s="55"/>
      <c r="I73" s="230">
        <f t="shared" si="0"/>
        <v>0</v>
      </c>
    </row>
    <row r="74" spans="1:9" ht="23.25" x14ac:dyDescent="0.35">
      <c r="A74" s="19"/>
      <c r="B74" s="19"/>
      <c r="C74" s="19"/>
      <c r="D74" s="20">
        <v>9995</v>
      </c>
      <c r="E74" s="20">
        <v>2611</v>
      </c>
      <c r="F74" s="21" t="s">
        <v>68</v>
      </c>
      <c r="G74" s="22">
        <v>68794.06</v>
      </c>
      <c r="H74" s="22">
        <v>68794.06</v>
      </c>
      <c r="I74" s="230">
        <f t="shared" si="0"/>
        <v>0</v>
      </c>
    </row>
    <row r="75" spans="1:9" ht="23.25" x14ac:dyDescent="0.35">
      <c r="A75" s="19"/>
      <c r="B75" s="19"/>
      <c r="C75" s="19"/>
      <c r="D75" s="20">
        <v>9995</v>
      </c>
      <c r="E75" s="20">
        <v>2613</v>
      </c>
      <c r="F75" s="21" t="s">
        <v>69</v>
      </c>
      <c r="G75" s="22">
        <v>1823440.1</v>
      </c>
      <c r="H75" s="22">
        <v>1823440.1</v>
      </c>
      <c r="I75" s="230">
        <f t="shared" si="0"/>
        <v>0</v>
      </c>
    </row>
    <row r="76" spans="1:9" ht="23.25" x14ac:dyDescent="0.35">
      <c r="A76" s="19"/>
      <c r="B76" s="19"/>
      <c r="C76" s="19"/>
      <c r="D76" s="20">
        <v>9995</v>
      </c>
      <c r="E76" s="20">
        <v>2614</v>
      </c>
      <c r="F76" s="21" t="s">
        <v>139</v>
      </c>
      <c r="G76" s="22">
        <v>1296.44</v>
      </c>
      <c r="H76" s="22">
        <v>1296.44</v>
      </c>
      <c r="I76" s="230">
        <f t="shared" si="0"/>
        <v>0</v>
      </c>
    </row>
    <row r="77" spans="1:9" ht="23.25" x14ac:dyDescent="0.35">
      <c r="A77" s="19"/>
      <c r="B77" s="19"/>
      <c r="C77" s="19"/>
      <c r="D77" s="20">
        <v>9995</v>
      </c>
      <c r="E77" s="20">
        <v>2619</v>
      </c>
      <c r="F77" s="21" t="s">
        <v>166</v>
      </c>
      <c r="G77" s="22">
        <v>2336.65</v>
      </c>
      <c r="H77" s="22">
        <v>2336.65</v>
      </c>
      <c r="I77" s="230">
        <f t="shared" si="0"/>
        <v>0</v>
      </c>
    </row>
    <row r="78" spans="1:9" ht="23.25" x14ac:dyDescent="0.35">
      <c r="A78" s="19"/>
      <c r="B78" s="19"/>
      <c r="C78" s="19"/>
      <c r="D78" s="20">
        <v>9995</v>
      </c>
      <c r="E78" s="20">
        <v>2621</v>
      </c>
      <c r="F78" s="21" t="s">
        <v>201</v>
      </c>
      <c r="G78" s="22">
        <v>1457.15</v>
      </c>
      <c r="H78" s="22">
        <v>1457.15</v>
      </c>
      <c r="I78" s="230">
        <f t="shared" si="0"/>
        <v>0</v>
      </c>
    </row>
    <row r="79" spans="1:9" ht="23.25" x14ac:dyDescent="0.35">
      <c r="A79" s="19"/>
      <c r="B79" s="19"/>
      <c r="C79" s="19"/>
      <c r="D79" s="20">
        <v>9995</v>
      </c>
      <c r="E79" s="20">
        <v>2641</v>
      </c>
      <c r="F79" s="21" t="s">
        <v>70</v>
      </c>
      <c r="G79" s="22">
        <v>4037692.66</v>
      </c>
      <c r="H79" s="22">
        <v>4037692.66</v>
      </c>
      <c r="I79" s="230">
        <f t="shared" si="0"/>
        <v>0</v>
      </c>
    </row>
    <row r="80" spans="1:9" ht="23.25" x14ac:dyDescent="0.35">
      <c r="A80" s="19"/>
      <c r="B80" s="19"/>
      <c r="C80" s="19"/>
      <c r="D80" s="20">
        <v>9995</v>
      </c>
      <c r="E80" s="20">
        <v>2653</v>
      </c>
      <c r="F80" s="21" t="s">
        <v>178</v>
      </c>
      <c r="G80" s="22">
        <v>395.83</v>
      </c>
      <c r="H80" s="22">
        <v>395.83</v>
      </c>
      <c r="I80" s="230">
        <f t="shared" si="0"/>
        <v>0</v>
      </c>
    </row>
    <row r="81" spans="1:9" ht="23.25" x14ac:dyDescent="0.35">
      <c r="A81" s="19"/>
      <c r="B81" s="19"/>
      <c r="C81" s="19"/>
      <c r="D81" s="20">
        <v>9995</v>
      </c>
      <c r="E81" s="20">
        <v>2655</v>
      </c>
      <c r="F81" s="21" t="s">
        <v>71</v>
      </c>
      <c r="G81" s="22">
        <v>159056.54</v>
      </c>
      <c r="H81" s="22">
        <v>159056.54</v>
      </c>
      <c r="I81" s="230">
        <f t="shared" si="0"/>
        <v>0</v>
      </c>
    </row>
    <row r="82" spans="1:9" ht="23.25" x14ac:dyDescent="0.35">
      <c r="A82" s="19"/>
      <c r="B82" s="19"/>
      <c r="C82" s="19"/>
      <c r="D82" s="20">
        <v>9995</v>
      </c>
      <c r="E82" s="20">
        <v>2656</v>
      </c>
      <c r="F82" s="21" t="s">
        <v>179</v>
      </c>
      <c r="G82" s="22">
        <v>2850.83</v>
      </c>
      <c r="H82" s="22">
        <v>2850.83</v>
      </c>
      <c r="I82" s="230">
        <f t="shared" si="0"/>
        <v>0</v>
      </c>
    </row>
    <row r="83" spans="1:9" ht="23.25" x14ac:dyDescent="0.35">
      <c r="A83" s="19"/>
      <c r="B83" s="19"/>
      <c r="C83" s="19"/>
      <c r="D83" s="20">
        <v>9995</v>
      </c>
      <c r="E83" s="20">
        <v>2657</v>
      </c>
      <c r="F83" s="21" t="s">
        <v>72</v>
      </c>
      <c r="G83" s="22">
        <v>82788.89</v>
      </c>
      <c r="H83" s="22">
        <v>82788.89</v>
      </c>
      <c r="I83" s="230">
        <f t="shared" si="0"/>
        <v>0</v>
      </c>
    </row>
    <row r="84" spans="1:9" ht="23.25" x14ac:dyDescent="0.35">
      <c r="A84" s="19"/>
      <c r="B84" s="19"/>
      <c r="C84" s="19"/>
      <c r="D84" s="20">
        <v>9995</v>
      </c>
      <c r="E84" s="20">
        <v>2658</v>
      </c>
      <c r="F84" s="21" t="s">
        <v>73</v>
      </c>
      <c r="G84" s="22">
        <v>4598.1000000000004</v>
      </c>
      <c r="H84" s="22">
        <v>4598.1000000000004</v>
      </c>
      <c r="I84" s="230">
        <f t="shared" si="0"/>
        <v>0</v>
      </c>
    </row>
    <row r="85" spans="1:9" ht="23.25" x14ac:dyDescent="0.35">
      <c r="A85" s="19"/>
      <c r="B85" s="19"/>
      <c r="C85" s="19"/>
      <c r="D85" s="20">
        <v>9995</v>
      </c>
      <c r="E85" s="20">
        <v>2662</v>
      </c>
      <c r="F85" s="25" t="s">
        <v>142</v>
      </c>
      <c r="G85" s="22">
        <v>1884859.5</v>
      </c>
      <c r="H85" s="22">
        <v>1884859.5</v>
      </c>
      <c r="I85" s="230">
        <f t="shared" si="0"/>
        <v>0</v>
      </c>
    </row>
    <row r="86" spans="1:9" ht="23.25" x14ac:dyDescent="0.35">
      <c r="A86" s="19"/>
      <c r="B86" s="19"/>
      <c r="C86" s="19"/>
      <c r="D86" s="20">
        <v>9995</v>
      </c>
      <c r="E86" s="23">
        <v>2683</v>
      </c>
      <c r="F86" s="25" t="s">
        <v>74</v>
      </c>
      <c r="G86" s="22">
        <v>1751.55</v>
      </c>
      <c r="H86" s="22">
        <v>1751.55</v>
      </c>
      <c r="I86" s="230">
        <f t="shared" ref="I86:I158" si="1">+G86-H86</f>
        <v>0</v>
      </c>
    </row>
    <row r="87" spans="1:9" ht="23.25" x14ac:dyDescent="0.35">
      <c r="A87" s="56"/>
      <c r="B87" s="56"/>
      <c r="C87" s="56"/>
      <c r="D87" s="24">
        <v>9995</v>
      </c>
      <c r="E87" s="234">
        <v>2688</v>
      </c>
      <c r="F87" s="25" t="s">
        <v>143</v>
      </c>
      <c r="G87" s="22"/>
      <c r="H87" s="22"/>
      <c r="I87" s="230"/>
    </row>
    <row r="88" spans="1:9" ht="24" thickBot="1" x14ac:dyDescent="0.4">
      <c r="A88" s="56"/>
      <c r="B88" s="56"/>
      <c r="C88" s="56"/>
      <c r="D88" s="24">
        <v>9995</v>
      </c>
      <c r="E88" s="24">
        <v>2712</v>
      </c>
      <c r="F88" s="21" t="s">
        <v>75</v>
      </c>
      <c r="G88" s="22"/>
      <c r="H88" s="22"/>
      <c r="I88" s="230">
        <f t="shared" si="1"/>
        <v>0</v>
      </c>
    </row>
    <row r="89" spans="1:9" ht="24" thickBot="1" x14ac:dyDescent="0.4">
      <c r="A89" s="57"/>
      <c r="B89" s="58"/>
      <c r="C89" s="58"/>
      <c r="D89" s="66"/>
      <c r="E89" s="67"/>
      <c r="F89" s="61" t="s">
        <v>76</v>
      </c>
      <c r="G89" s="62">
        <f>SUM(G74:G88)</f>
        <v>8071318.2999999998</v>
      </c>
      <c r="H89" s="68">
        <f>SUM(H74:H88)</f>
        <v>8071318.2999999998</v>
      </c>
      <c r="I89" s="230">
        <f t="shared" si="1"/>
        <v>0</v>
      </c>
    </row>
    <row r="90" spans="1:9" ht="24" thickBot="1" x14ac:dyDescent="0.4">
      <c r="A90" s="32"/>
      <c r="B90" s="69"/>
      <c r="C90" s="69"/>
      <c r="D90" s="70"/>
      <c r="E90" s="70"/>
      <c r="F90" s="35"/>
      <c r="G90" s="36"/>
      <c r="H90" s="37"/>
      <c r="I90" s="230">
        <f t="shared" si="1"/>
        <v>0</v>
      </c>
    </row>
    <row r="91" spans="1:9" ht="24" thickBot="1" x14ac:dyDescent="0.4">
      <c r="A91" s="38"/>
      <c r="B91" s="39"/>
      <c r="C91" s="39"/>
      <c r="D91" s="71"/>
      <c r="E91" s="72"/>
      <c r="F91" s="30" t="s">
        <v>77</v>
      </c>
      <c r="G91" s="73">
        <f>+G89+G72+G53+G19</f>
        <v>46698840.07</v>
      </c>
      <c r="H91" s="74">
        <f>+H89+H72+H53+H19</f>
        <v>46680015.670000002</v>
      </c>
      <c r="I91" s="230">
        <f t="shared" si="1"/>
        <v>18824.39999999851</v>
      </c>
    </row>
    <row r="92" spans="1:9" ht="24" thickBot="1" x14ac:dyDescent="0.4">
      <c r="A92" s="32"/>
      <c r="B92" s="69"/>
      <c r="C92" s="69"/>
      <c r="D92" s="70"/>
      <c r="E92" s="70"/>
      <c r="F92" s="75"/>
      <c r="G92" s="76"/>
      <c r="H92" s="77"/>
      <c r="I92" s="230">
        <f t="shared" si="1"/>
        <v>0</v>
      </c>
    </row>
    <row r="93" spans="1:9" ht="24" thickBot="1" x14ac:dyDescent="0.4">
      <c r="A93" s="78" t="s">
        <v>2</v>
      </c>
      <c r="B93" s="79" t="s">
        <v>3</v>
      </c>
      <c r="C93" s="80" t="s">
        <v>4</v>
      </c>
      <c r="D93" s="79" t="s">
        <v>5</v>
      </c>
      <c r="E93" s="79" t="s">
        <v>6</v>
      </c>
      <c r="F93" s="81"/>
      <c r="G93" s="82"/>
      <c r="H93" s="83"/>
      <c r="I93" s="230">
        <f t="shared" si="1"/>
        <v>0</v>
      </c>
    </row>
    <row r="94" spans="1:9" ht="24" thickBot="1" x14ac:dyDescent="0.4">
      <c r="A94" s="84">
        <v>11</v>
      </c>
      <c r="B94" s="85"/>
      <c r="C94" s="86">
        <v>2</v>
      </c>
      <c r="D94" s="85"/>
      <c r="E94" s="14"/>
      <c r="F94" s="87" t="s">
        <v>9</v>
      </c>
      <c r="G94" s="88" t="s">
        <v>7</v>
      </c>
      <c r="H94" s="89" t="s">
        <v>8</v>
      </c>
      <c r="I94" s="230"/>
    </row>
    <row r="95" spans="1:9" ht="23.25" x14ac:dyDescent="0.35">
      <c r="A95" s="90"/>
      <c r="B95" s="91"/>
      <c r="C95" s="91"/>
      <c r="D95" s="92">
        <v>100</v>
      </c>
      <c r="E95" s="93">
        <v>2111</v>
      </c>
      <c r="F95" s="94" t="s">
        <v>10</v>
      </c>
      <c r="G95" s="95">
        <v>5188778.99</v>
      </c>
      <c r="H95" s="95">
        <v>5188778.99</v>
      </c>
      <c r="I95" s="230">
        <f t="shared" si="1"/>
        <v>0</v>
      </c>
    </row>
    <row r="96" spans="1:9" ht="23.25" x14ac:dyDescent="0.35">
      <c r="A96" s="249"/>
      <c r="B96" s="91"/>
      <c r="C96" s="91"/>
      <c r="D96" s="92">
        <v>100</v>
      </c>
      <c r="E96" s="93">
        <v>2151</v>
      </c>
      <c r="F96" s="21" t="s">
        <v>18</v>
      </c>
      <c r="G96" s="95">
        <v>357448.78</v>
      </c>
      <c r="H96" s="95">
        <v>357448.78</v>
      </c>
      <c r="I96" s="230">
        <f t="shared" si="1"/>
        <v>0</v>
      </c>
    </row>
    <row r="97" spans="1:9" ht="23.25" x14ac:dyDescent="0.35">
      <c r="A97" s="249"/>
      <c r="B97" s="91"/>
      <c r="C97" s="91"/>
      <c r="D97" s="92">
        <v>100</v>
      </c>
      <c r="E97" s="93">
        <v>2152</v>
      </c>
      <c r="F97" s="21" t="s">
        <v>19</v>
      </c>
      <c r="G97" s="95">
        <v>364949.98</v>
      </c>
      <c r="H97" s="95">
        <v>364949.98</v>
      </c>
      <c r="I97" s="230">
        <f t="shared" si="1"/>
        <v>0</v>
      </c>
    </row>
    <row r="98" spans="1:9" ht="23.25" x14ac:dyDescent="0.35">
      <c r="A98" s="249"/>
      <c r="B98" s="91"/>
      <c r="C98" s="91"/>
      <c r="D98" s="92">
        <v>100</v>
      </c>
      <c r="E98" s="93">
        <v>2153</v>
      </c>
      <c r="F98" s="25" t="s">
        <v>20</v>
      </c>
      <c r="G98" s="95">
        <v>43950.89</v>
      </c>
      <c r="H98" s="95">
        <v>43950.89</v>
      </c>
      <c r="I98" s="230">
        <f t="shared" si="1"/>
        <v>0</v>
      </c>
    </row>
    <row r="99" spans="1:9" ht="23.25" x14ac:dyDescent="0.35">
      <c r="A99" s="19"/>
      <c r="B99" s="19"/>
      <c r="C99" s="19"/>
      <c r="D99" s="20">
        <v>9995</v>
      </c>
      <c r="E99" s="23">
        <v>2111</v>
      </c>
      <c r="F99" s="21" t="s">
        <v>10</v>
      </c>
      <c r="G99" s="250">
        <v>6726377.5099999998</v>
      </c>
      <c r="H99" s="250">
        <v>6726377.5099999998</v>
      </c>
      <c r="I99" s="230">
        <f t="shared" si="1"/>
        <v>0</v>
      </c>
    </row>
    <row r="100" spans="1:9" ht="23.25" x14ac:dyDescent="0.35">
      <c r="A100" s="19"/>
      <c r="B100" s="19"/>
      <c r="C100" s="19"/>
      <c r="D100" s="20">
        <v>9995</v>
      </c>
      <c r="E100" s="20">
        <v>2112</v>
      </c>
      <c r="F100" s="21" t="s">
        <v>11</v>
      </c>
      <c r="G100" s="250">
        <v>31956</v>
      </c>
      <c r="H100" s="250">
        <v>31956</v>
      </c>
      <c r="I100" s="230">
        <f t="shared" si="1"/>
        <v>0</v>
      </c>
    </row>
    <row r="101" spans="1:9" ht="23.25" x14ac:dyDescent="0.35">
      <c r="A101" s="19"/>
      <c r="B101" s="19"/>
      <c r="C101" s="19"/>
      <c r="D101" s="20">
        <v>9995</v>
      </c>
      <c r="E101" s="20">
        <v>2114</v>
      </c>
      <c r="F101" s="21" t="s">
        <v>12</v>
      </c>
      <c r="G101" s="22"/>
      <c r="H101" s="22"/>
      <c r="I101" s="230">
        <f t="shared" si="1"/>
        <v>0</v>
      </c>
    </row>
    <row r="102" spans="1:9" ht="23.25" x14ac:dyDescent="0.35">
      <c r="A102" s="19"/>
      <c r="B102" s="19"/>
      <c r="C102" s="19"/>
      <c r="D102" s="20">
        <v>9995</v>
      </c>
      <c r="E102" s="20">
        <v>2115</v>
      </c>
      <c r="F102" s="21" t="s">
        <v>13</v>
      </c>
      <c r="G102" s="22">
        <v>1785279.75</v>
      </c>
      <c r="H102" s="22">
        <v>1785279.75</v>
      </c>
      <c r="I102" s="230">
        <f t="shared" si="1"/>
        <v>0</v>
      </c>
    </row>
    <row r="103" spans="1:9" ht="23.25" x14ac:dyDescent="0.35">
      <c r="A103" s="19"/>
      <c r="B103" s="19"/>
      <c r="C103" s="19"/>
      <c r="D103" s="20">
        <v>9995</v>
      </c>
      <c r="E103" s="20">
        <v>2116</v>
      </c>
      <c r="F103" s="21" t="s">
        <v>14</v>
      </c>
      <c r="G103" s="22">
        <v>664060.4</v>
      </c>
      <c r="H103" s="22">
        <v>664060.4</v>
      </c>
      <c r="I103" s="230">
        <f t="shared" si="1"/>
        <v>0</v>
      </c>
    </row>
    <row r="104" spans="1:9" ht="23.25" x14ac:dyDescent="0.35">
      <c r="A104" s="19"/>
      <c r="B104" s="19"/>
      <c r="C104" s="19"/>
      <c r="D104" s="20">
        <v>9995</v>
      </c>
      <c r="E104" s="23">
        <v>2122</v>
      </c>
      <c r="F104" s="21" t="s">
        <v>15</v>
      </c>
      <c r="G104" s="22"/>
      <c r="H104" s="22"/>
      <c r="I104" s="230">
        <f t="shared" si="1"/>
        <v>0</v>
      </c>
    </row>
    <row r="105" spans="1:9" ht="23.25" x14ac:dyDescent="0.35">
      <c r="A105" s="19"/>
      <c r="B105" s="19"/>
      <c r="C105" s="19"/>
      <c r="D105" s="20">
        <v>9995</v>
      </c>
      <c r="E105" s="20">
        <v>2132</v>
      </c>
      <c r="F105" s="21" t="s">
        <v>16</v>
      </c>
      <c r="G105" s="22"/>
      <c r="H105" s="22"/>
      <c r="I105" s="230">
        <f t="shared" si="1"/>
        <v>0</v>
      </c>
    </row>
    <row r="106" spans="1:9" ht="23.25" x14ac:dyDescent="0.35">
      <c r="A106" s="19"/>
      <c r="B106" s="19"/>
      <c r="C106" s="19"/>
      <c r="D106" s="20">
        <v>9995</v>
      </c>
      <c r="E106" s="20">
        <v>2141</v>
      </c>
      <c r="F106" s="21" t="s">
        <v>17</v>
      </c>
      <c r="G106" s="22"/>
      <c r="H106" s="22"/>
      <c r="I106" s="230">
        <f t="shared" si="1"/>
        <v>0</v>
      </c>
    </row>
    <row r="107" spans="1:9" ht="23.25" x14ac:dyDescent="0.35">
      <c r="A107" s="19"/>
      <c r="B107" s="19"/>
      <c r="C107" s="19"/>
      <c r="D107" s="20">
        <v>9995</v>
      </c>
      <c r="E107" s="20">
        <v>2151</v>
      </c>
      <c r="F107" s="21" t="s">
        <v>18</v>
      </c>
      <c r="G107" s="250">
        <v>476258.34</v>
      </c>
      <c r="H107" s="22">
        <v>476258.34</v>
      </c>
      <c r="I107" s="230">
        <f t="shared" si="1"/>
        <v>0</v>
      </c>
    </row>
    <row r="108" spans="1:9" ht="23.25" x14ac:dyDescent="0.35">
      <c r="A108" s="19"/>
      <c r="B108" s="19"/>
      <c r="C108" s="19"/>
      <c r="D108" s="20">
        <v>9995</v>
      </c>
      <c r="E108" s="20">
        <v>2152</v>
      </c>
      <c r="F108" s="21" t="s">
        <v>19</v>
      </c>
      <c r="G108" s="22">
        <v>476929.99</v>
      </c>
      <c r="H108" s="22">
        <v>476929.99</v>
      </c>
      <c r="I108" s="230">
        <f t="shared" si="1"/>
        <v>0</v>
      </c>
    </row>
    <row r="109" spans="1:9" ht="24" thickBot="1" x14ac:dyDescent="0.4">
      <c r="A109" s="56"/>
      <c r="B109" s="56"/>
      <c r="C109" s="56"/>
      <c r="D109" s="24">
        <v>9995</v>
      </c>
      <c r="E109" s="24">
        <v>2153</v>
      </c>
      <c r="F109" s="25" t="s">
        <v>20</v>
      </c>
      <c r="G109" s="22">
        <v>65592.28</v>
      </c>
      <c r="H109" s="26">
        <v>65592.28</v>
      </c>
      <c r="I109" s="230">
        <f t="shared" si="1"/>
        <v>0</v>
      </c>
    </row>
    <row r="110" spans="1:9" ht="24" thickBot="1" x14ac:dyDescent="0.4">
      <c r="A110" s="96"/>
      <c r="B110" s="97"/>
      <c r="C110" s="97"/>
      <c r="D110" s="98"/>
      <c r="E110" s="98"/>
      <c r="F110" s="99" t="s">
        <v>21</v>
      </c>
      <c r="G110" s="100">
        <f>SUM(G95:G109)</f>
        <v>16181582.909999998</v>
      </c>
      <c r="H110" s="101">
        <f>SUM(H95:H109)</f>
        <v>16181582.909999998</v>
      </c>
      <c r="I110" s="230">
        <f t="shared" si="1"/>
        <v>0</v>
      </c>
    </row>
    <row r="111" spans="1:9" ht="24" thickBot="1" x14ac:dyDescent="0.4">
      <c r="A111" s="32"/>
      <c r="B111" s="33"/>
      <c r="C111" s="33"/>
      <c r="D111" s="34"/>
      <c r="E111" s="34"/>
      <c r="F111" s="35"/>
      <c r="G111" s="36"/>
      <c r="H111" s="102"/>
      <c r="I111" s="230">
        <f t="shared" si="1"/>
        <v>0</v>
      </c>
    </row>
    <row r="112" spans="1:9" ht="23.25" x14ac:dyDescent="0.35">
      <c r="A112" s="38"/>
      <c r="B112" s="39"/>
      <c r="C112" s="39"/>
      <c r="D112" s="40"/>
      <c r="E112" s="41"/>
      <c r="F112" s="42" t="s">
        <v>22</v>
      </c>
      <c r="G112" s="251"/>
      <c r="H112" s="252"/>
      <c r="I112" s="230">
        <f t="shared" si="1"/>
        <v>0</v>
      </c>
    </row>
    <row r="113" spans="1:9" ht="23.25" x14ac:dyDescent="0.35">
      <c r="A113" s="19"/>
      <c r="B113" s="19"/>
      <c r="C113" s="19"/>
      <c r="D113" s="20">
        <v>9995</v>
      </c>
      <c r="E113" s="20">
        <v>2212</v>
      </c>
      <c r="F113" s="45" t="s">
        <v>23</v>
      </c>
      <c r="G113" s="22"/>
      <c r="H113" s="22"/>
      <c r="I113" s="230">
        <f t="shared" si="1"/>
        <v>0</v>
      </c>
    </row>
    <row r="114" spans="1:9" ht="23.25" x14ac:dyDescent="0.35">
      <c r="A114" s="19"/>
      <c r="B114" s="19"/>
      <c r="C114" s="19"/>
      <c r="D114" s="23">
        <v>9995</v>
      </c>
      <c r="E114" s="23">
        <v>2213</v>
      </c>
      <c r="F114" s="45" t="s">
        <v>24</v>
      </c>
      <c r="G114" s="22"/>
      <c r="H114" s="22"/>
      <c r="I114" s="230">
        <f t="shared" si="1"/>
        <v>0</v>
      </c>
    </row>
    <row r="115" spans="1:9" ht="23.25" x14ac:dyDescent="0.35">
      <c r="A115" s="19"/>
      <c r="B115" s="19"/>
      <c r="C115" s="19"/>
      <c r="D115" s="23">
        <v>9995</v>
      </c>
      <c r="E115" s="23">
        <v>2214</v>
      </c>
      <c r="F115" s="45" t="s">
        <v>25</v>
      </c>
      <c r="G115" s="22">
        <v>6700</v>
      </c>
      <c r="H115" s="22">
        <v>6700</v>
      </c>
      <c r="I115" s="230">
        <f t="shared" si="1"/>
        <v>0</v>
      </c>
    </row>
    <row r="116" spans="1:9" ht="23.25" x14ac:dyDescent="0.35">
      <c r="A116" s="19"/>
      <c r="B116" s="19"/>
      <c r="C116" s="19"/>
      <c r="D116" s="23">
        <v>9995</v>
      </c>
      <c r="E116" s="23">
        <v>2216</v>
      </c>
      <c r="F116" s="45" t="s">
        <v>26</v>
      </c>
      <c r="G116" s="22">
        <v>562122.91</v>
      </c>
      <c r="H116" s="22">
        <v>562122.91</v>
      </c>
      <c r="I116" s="230">
        <f t="shared" si="1"/>
        <v>0</v>
      </c>
    </row>
    <row r="117" spans="1:9" ht="23.25" x14ac:dyDescent="0.35">
      <c r="A117" s="19"/>
      <c r="B117" s="19"/>
      <c r="C117" s="19"/>
      <c r="D117" s="23">
        <v>9995</v>
      </c>
      <c r="E117" s="23">
        <v>2217</v>
      </c>
      <c r="F117" s="45" t="s">
        <v>27</v>
      </c>
      <c r="G117" s="22">
        <v>4254</v>
      </c>
      <c r="H117" s="22">
        <v>4254</v>
      </c>
      <c r="I117" s="230">
        <f t="shared" si="1"/>
        <v>0</v>
      </c>
    </row>
    <row r="118" spans="1:9" ht="23.25" x14ac:dyDescent="0.35">
      <c r="A118" s="19"/>
      <c r="B118" s="19"/>
      <c r="C118" s="19"/>
      <c r="D118" s="23">
        <v>9995</v>
      </c>
      <c r="E118" s="23">
        <v>2218</v>
      </c>
      <c r="F118" s="45" t="s">
        <v>163</v>
      </c>
      <c r="G118" s="22">
        <v>5775.57</v>
      </c>
      <c r="H118" s="22">
        <v>5775.57</v>
      </c>
      <c r="I118" s="230">
        <f t="shared" si="1"/>
        <v>0</v>
      </c>
    </row>
    <row r="119" spans="1:9" ht="23.25" x14ac:dyDescent="0.35">
      <c r="A119" s="19"/>
      <c r="B119" s="19"/>
      <c r="C119" s="19"/>
      <c r="D119" s="23">
        <v>9995</v>
      </c>
      <c r="E119" s="23">
        <v>2221</v>
      </c>
      <c r="F119" s="45" t="s">
        <v>28</v>
      </c>
      <c r="G119" s="22"/>
      <c r="H119" s="22"/>
      <c r="I119" s="230">
        <f t="shared" si="1"/>
        <v>0</v>
      </c>
    </row>
    <row r="120" spans="1:9" ht="23.25" x14ac:dyDescent="0.35">
      <c r="A120" s="19"/>
      <c r="B120" s="19"/>
      <c r="C120" s="19"/>
      <c r="D120" s="23">
        <v>9995</v>
      </c>
      <c r="E120" s="23">
        <v>2222</v>
      </c>
      <c r="F120" s="45" t="s">
        <v>29</v>
      </c>
      <c r="G120" s="22"/>
      <c r="H120" s="22"/>
      <c r="I120" s="230">
        <f t="shared" si="1"/>
        <v>0</v>
      </c>
    </row>
    <row r="121" spans="1:9" ht="23.25" x14ac:dyDescent="0.35">
      <c r="A121" s="19"/>
      <c r="B121" s="19"/>
      <c r="C121" s="19"/>
      <c r="D121" s="20">
        <v>9995</v>
      </c>
      <c r="E121" s="20">
        <v>2231</v>
      </c>
      <c r="F121" s="45" t="s">
        <v>30</v>
      </c>
      <c r="G121" s="22"/>
      <c r="H121" s="22"/>
      <c r="I121" s="230">
        <f t="shared" si="1"/>
        <v>0</v>
      </c>
    </row>
    <row r="122" spans="1:9" ht="23.25" x14ac:dyDescent="0.35">
      <c r="A122" s="19"/>
      <c r="B122" s="19"/>
      <c r="C122" s="19"/>
      <c r="D122" s="20">
        <v>9995</v>
      </c>
      <c r="E122" s="20">
        <v>2232</v>
      </c>
      <c r="F122" s="45" t="s">
        <v>31</v>
      </c>
      <c r="G122" s="22"/>
      <c r="H122" s="22"/>
      <c r="I122" s="230">
        <f t="shared" si="1"/>
        <v>0</v>
      </c>
    </row>
    <row r="123" spans="1:9" ht="23.25" x14ac:dyDescent="0.35">
      <c r="A123" s="19"/>
      <c r="B123" s="19"/>
      <c r="C123" s="19"/>
      <c r="D123" s="20">
        <v>9995</v>
      </c>
      <c r="E123" s="20">
        <v>2241</v>
      </c>
      <c r="F123" s="45" t="s">
        <v>32</v>
      </c>
      <c r="G123" s="22">
        <v>2240</v>
      </c>
      <c r="H123" s="22">
        <v>2240</v>
      </c>
      <c r="I123" s="230">
        <f t="shared" si="1"/>
        <v>0</v>
      </c>
    </row>
    <row r="124" spans="1:9" ht="23.25" x14ac:dyDescent="0.35">
      <c r="A124" s="19"/>
      <c r="B124" s="19"/>
      <c r="C124" s="19"/>
      <c r="D124" s="20">
        <v>9995</v>
      </c>
      <c r="E124" s="20">
        <v>2242</v>
      </c>
      <c r="F124" s="45" t="s">
        <v>33</v>
      </c>
      <c r="G124" s="22"/>
      <c r="H124" s="22"/>
      <c r="I124" s="230">
        <f t="shared" si="1"/>
        <v>0</v>
      </c>
    </row>
    <row r="125" spans="1:9" ht="23.25" x14ac:dyDescent="0.35">
      <c r="A125" s="19"/>
      <c r="B125" s="19"/>
      <c r="C125" s="19"/>
      <c r="D125" s="20">
        <v>9995</v>
      </c>
      <c r="E125" s="20">
        <v>2243</v>
      </c>
      <c r="F125" s="45" t="s">
        <v>34</v>
      </c>
      <c r="G125" s="22"/>
      <c r="H125" s="22"/>
      <c r="I125" s="230">
        <f t="shared" si="1"/>
        <v>0</v>
      </c>
    </row>
    <row r="126" spans="1:9" ht="23.25" x14ac:dyDescent="0.35">
      <c r="A126" s="19"/>
      <c r="B126" s="19"/>
      <c r="C126" s="19"/>
      <c r="D126" s="20">
        <v>9995</v>
      </c>
      <c r="E126" s="20">
        <v>2244</v>
      </c>
      <c r="F126" s="45" t="s">
        <v>35</v>
      </c>
      <c r="G126" s="22">
        <v>180</v>
      </c>
      <c r="H126" s="22">
        <v>180</v>
      </c>
      <c r="I126" s="230">
        <f t="shared" si="1"/>
        <v>0</v>
      </c>
    </row>
    <row r="127" spans="1:9" ht="23.25" x14ac:dyDescent="0.35">
      <c r="A127" s="19"/>
      <c r="B127" s="19"/>
      <c r="C127" s="19"/>
      <c r="D127" s="20">
        <v>9995</v>
      </c>
      <c r="E127" s="20">
        <v>2251</v>
      </c>
      <c r="F127" s="45" t="s">
        <v>36</v>
      </c>
      <c r="G127" s="22">
        <v>1403712.03</v>
      </c>
      <c r="H127" s="22">
        <v>1403712.03</v>
      </c>
      <c r="I127" s="230">
        <f t="shared" si="1"/>
        <v>0</v>
      </c>
    </row>
    <row r="128" spans="1:9" ht="23.25" x14ac:dyDescent="0.35">
      <c r="A128" s="19"/>
      <c r="B128" s="19"/>
      <c r="C128" s="19"/>
      <c r="D128" s="20">
        <v>9995</v>
      </c>
      <c r="E128" s="20">
        <v>2253</v>
      </c>
      <c r="F128" s="45" t="s">
        <v>37</v>
      </c>
      <c r="G128" s="22"/>
      <c r="H128" s="22"/>
      <c r="I128" s="230">
        <f t="shared" si="1"/>
        <v>0</v>
      </c>
    </row>
    <row r="129" spans="1:9" ht="23.25" x14ac:dyDescent="0.35">
      <c r="A129" s="19"/>
      <c r="B129" s="19"/>
      <c r="C129" s="19"/>
      <c r="D129" s="20">
        <v>9995</v>
      </c>
      <c r="E129" s="20">
        <v>2254</v>
      </c>
      <c r="F129" s="45" t="s">
        <v>38</v>
      </c>
      <c r="G129" s="22"/>
      <c r="H129" s="22"/>
      <c r="I129" s="230">
        <f t="shared" si="1"/>
        <v>0</v>
      </c>
    </row>
    <row r="130" spans="1:9" ht="23.25" x14ac:dyDescent="0.35">
      <c r="A130" s="19"/>
      <c r="B130" s="19"/>
      <c r="C130" s="19"/>
      <c r="D130" s="20">
        <v>9995</v>
      </c>
      <c r="E130" s="20">
        <v>2258</v>
      </c>
      <c r="F130" s="45" t="s">
        <v>39</v>
      </c>
      <c r="G130" s="22">
        <v>11505</v>
      </c>
      <c r="H130" s="22">
        <v>11505</v>
      </c>
      <c r="I130" s="230">
        <f t="shared" si="1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2261</v>
      </c>
      <c r="F131" s="45" t="s">
        <v>40</v>
      </c>
      <c r="G131" s="22"/>
      <c r="H131" s="22"/>
      <c r="I131" s="230">
        <f t="shared" si="1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2262</v>
      </c>
      <c r="F132" s="45" t="s">
        <v>41</v>
      </c>
      <c r="G132" s="22"/>
      <c r="H132" s="22"/>
      <c r="I132" s="230">
        <f t="shared" si="1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2263</v>
      </c>
      <c r="F133" s="45" t="s">
        <v>42</v>
      </c>
      <c r="G133" s="22"/>
      <c r="H133" s="22"/>
      <c r="I133" s="230">
        <f t="shared" si="1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2271</v>
      </c>
      <c r="F134" s="45" t="s">
        <v>43</v>
      </c>
      <c r="G134" s="22">
        <v>119602.26</v>
      </c>
      <c r="H134" s="22">
        <v>119602.26</v>
      </c>
      <c r="I134" s="230">
        <f t="shared" si="1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2272</v>
      </c>
      <c r="F135" s="45" t="s">
        <v>44</v>
      </c>
      <c r="G135" s="22">
        <v>1271</v>
      </c>
      <c r="H135" s="22">
        <v>1271</v>
      </c>
      <c r="I135" s="230">
        <f t="shared" si="1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2281</v>
      </c>
      <c r="F136" s="45" t="s">
        <v>45</v>
      </c>
      <c r="G136" s="22"/>
      <c r="H136" s="22"/>
      <c r="I136" s="230">
        <f t="shared" si="1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2282</v>
      </c>
      <c r="F137" s="45" t="s">
        <v>46</v>
      </c>
      <c r="G137" s="22"/>
      <c r="H137" s="22"/>
      <c r="I137" s="230">
        <f t="shared" si="1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2284</v>
      </c>
      <c r="F138" s="45" t="s">
        <v>47</v>
      </c>
      <c r="G138" s="22"/>
      <c r="H138" s="22"/>
      <c r="I138" s="230">
        <f t="shared" si="1"/>
        <v>0</v>
      </c>
    </row>
    <row r="139" spans="1:9" ht="23.25" x14ac:dyDescent="0.35">
      <c r="A139" s="19"/>
      <c r="B139" s="19"/>
      <c r="C139" s="19"/>
      <c r="D139" s="20">
        <v>9995</v>
      </c>
      <c r="E139" s="20">
        <v>2285</v>
      </c>
      <c r="F139" s="45" t="s">
        <v>133</v>
      </c>
      <c r="G139" s="22">
        <v>12744</v>
      </c>
      <c r="H139" s="22">
        <v>12744</v>
      </c>
      <c r="I139" s="230"/>
    </row>
    <row r="140" spans="1:9" ht="23.25" x14ac:dyDescent="0.35">
      <c r="A140" s="19"/>
      <c r="B140" s="19"/>
      <c r="C140" s="19"/>
      <c r="D140" s="20">
        <v>9995</v>
      </c>
      <c r="E140" s="20">
        <v>2286</v>
      </c>
      <c r="F140" s="45" t="s">
        <v>48</v>
      </c>
      <c r="G140" s="22"/>
      <c r="H140" s="22"/>
      <c r="I140" s="230">
        <f t="shared" si="1"/>
        <v>0</v>
      </c>
    </row>
    <row r="141" spans="1:9" ht="23.25" x14ac:dyDescent="0.35">
      <c r="A141" s="19"/>
      <c r="B141" s="19"/>
      <c r="C141" s="19"/>
      <c r="D141" s="20">
        <v>9995</v>
      </c>
      <c r="E141" s="23">
        <v>2287</v>
      </c>
      <c r="F141" s="45" t="s">
        <v>49</v>
      </c>
      <c r="G141" s="22">
        <v>15340</v>
      </c>
      <c r="H141" s="22">
        <v>15340</v>
      </c>
      <c r="I141" s="230">
        <f t="shared" si="1"/>
        <v>0</v>
      </c>
    </row>
    <row r="142" spans="1:9" ht="24" thickBot="1" x14ac:dyDescent="0.4">
      <c r="A142" s="19"/>
      <c r="B142" s="19"/>
      <c r="C142" s="19"/>
      <c r="D142" s="20">
        <v>9995</v>
      </c>
      <c r="E142" s="20">
        <v>2288</v>
      </c>
      <c r="F142" s="45" t="s">
        <v>50</v>
      </c>
      <c r="G142" s="22"/>
      <c r="H142" s="22"/>
      <c r="I142" s="230">
        <f t="shared" si="1"/>
        <v>0</v>
      </c>
    </row>
    <row r="143" spans="1:9" ht="24" thickBot="1" x14ac:dyDescent="0.4">
      <c r="A143" s="253"/>
      <c r="B143" s="97"/>
      <c r="C143" s="97"/>
      <c r="D143" s="254"/>
      <c r="E143" s="98"/>
      <c r="F143" s="61" t="s">
        <v>170</v>
      </c>
      <c r="G143" s="62">
        <f>SUM(G113:G142)</f>
        <v>2145446.77</v>
      </c>
      <c r="H143" s="63">
        <f>SUM(H113:H142)</f>
        <v>2145446.77</v>
      </c>
      <c r="I143" s="230">
        <f t="shared" si="1"/>
        <v>0</v>
      </c>
    </row>
    <row r="144" spans="1:9" ht="23.25" x14ac:dyDescent="0.35">
      <c r="A144" s="50"/>
      <c r="B144" s="51"/>
      <c r="C144" s="51"/>
      <c r="D144" s="52"/>
      <c r="E144" s="52"/>
      <c r="F144" s="255" t="s">
        <v>52</v>
      </c>
      <c r="G144" s="54"/>
      <c r="H144" s="256"/>
      <c r="I144" s="230">
        <f t="shared" si="1"/>
        <v>0</v>
      </c>
    </row>
    <row r="145" spans="1:9" ht="23.25" x14ac:dyDescent="0.35">
      <c r="A145" s="19"/>
      <c r="B145" s="19"/>
      <c r="C145" s="19"/>
      <c r="D145" s="20">
        <v>9995</v>
      </c>
      <c r="E145" s="20">
        <v>2311</v>
      </c>
      <c r="F145" s="21" t="s">
        <v>53</v>
      </c>
      <c r="G145" s="22">
        <v>36806.94</v>
      </c>
      <c r="H145" s="22">
        <v>36806.94</v>
      </c>
      <c r="I145" s="230">
        <f t="shared" si="1"/>
        <v>0</v>
      </c>
    </row>
    <row r="146" spans="1:9" ht="23.25" x14ac:dyDescent="0.35">
      <c r="A146" s="19"/>
      <c r="B146" s="19"/>
      <c r="C146" s="19"/>
      <c r="D146" s="20">
        <v>9995</v>
      </c>
      <c r="E146" s="20">
        <v>2323</v>
      </c>
      <c r="F146" s="21" t="s">
        <v>54</v>
      </c>
      <c r="G146" s="22"/>
      <c r="H146" s="22"/>
      <c r="I146" s="230">
        <f t="shared" si="1"/>
        <v>0</v>
      </c>
    </row>
    <row r="147" spans="1:9" ht="23.25" x14ac:dyDescent="0.35">
      <c r="A147" s="19"/>
      <c r="B147" s="19"/>
      <c r="C147" s="19"/>
      <c r="D147" s="20">
        <v>9995</v>
      </c>
      <c r="E147" s="20">
        <v>2331</v>
      </c>
      <c r="F147" s="21" t="s">
        <v>55</v>
      </c>
      <c r="G147" s="22"/>
      <c r="H147" s="22"/>
      <c r="I147" s="230">
        <f t="shared" si="1"/>
        <v>0</v>
      </c>
    </row>
    <row r="148" spans="1:9" ht="23.25" x14ac:dyDescent="0.35">
      <c r="A148" s="19"/>
      <c r="B148" s="19"/>
      <c r="C148" s="19"/>
      <c r="D148" s="20">
        <v>9995</v>
      </c>
      <c r="E148" s="20">
        <v>2334</v>
      </c>
      <c r="F148" s="21" t="s">
        <v>56</v>
      </c>
      <c r="G148" s="22"/>
      <c r="H148" s="22"/>
      <c r="I148" s="230">
        <f t="shared" si="1"/>
        <v>0</v>
      </c>
    </row>
    <row r="149" spans="1:9" ht="23.25" x14ac:dyDescent="0.35">
      <c r="A149" s="19"/>
      <c r="B149" s="19"/>
      <c r="C149" s="19"/>
      <c r="D149" s="20">
        <v>9995</v>
      </c>
      <c r="E149" s="20">
        <v>2341</v>
      </c>
      <c r="F149" s="21" t="s">
        <v>57</v>
      </c>
      <c r="G149" s="22"/>
      <c r="H149" s="22"/>
      <c r="I149" s="230">
        <f t="shared" si="1"/>
        <v>0</v>
      </c>
    </row>
    <row r="150" spans="1:9" ht="23.25" x14ac:dyDescent="0.35">
      <c r="A150" s="19"/>
      <c r="B150" s="19"/>
      <c r="C150" s="19"/>
      <c r="D150" s="20">
        <v>9995</v>
      </c>
      <c r="E150" s="20">
        <v>2353</v>
      </c>
      <c r="F150" s="21" t="s">
        <v>58</v>
      </c>
      <c r="G150" s="22"/>
      <c r="H150" s="22"/>
      <c r="I150" s="230">
        <f t="shared" si="1"/>
        <v>0</v>
      </c>
    </row>
    <row r="151" spans="1:9" ht="23.25" x14ac:dyDescent="0.35">
      <c r="A151" s="19"/>
      <c r="B151" s="19"/>
      <c r="C151" s="19"/>
      <c r="D151" s="20">
        <v>9995</v>
      </c>
      <c r="E151" s="20">
        <v>2355</v>
      </c>
      <c r="F151" s="21" t="s">
        <v>171</v>
      </c>
      <c r="G151" s="22"/>
      <c r="H151" s="22"/>
      <c r="I151" s="230">
        <f t="shared" si="1"/>
        <v>0</v>
      </c>
    </row>
    <row r="152" spans="1:9" ht="23.25" x14ac:dyDescent="0.35">
      <c r="A152" s="19"/>
      <c r="B152" s="19"/>
      <c r="C152" s="19"/>
      <c r="D152" s="20">
        <v>9995</v>
      </c>
      <c r="E152" s="20">
        <v>2363</v>
      </c>
      <c r="F152" s="21" t="s">
        <v>148</v>
      </c>
      <c r="G152" s="22">
        <v>3846.8</v>
      </c>
      <c r="H152" s="22">
        <v>3846.8</v>
      </c>
      <c r="I152" s="230">
        <f t="shared" si="1"/>
        <v>0</v>
      </c>
    </row>
    <row r="153" spans="1:9" ht="23.25" x14ac:dyDescent="0.35">
      <c r="A153" s="19"/>
      <c r="B153" s="19"/>
      <c r="C153" s="19"/>
      <c r="D153" s="20">
        <v>9995</v>
      </c>
      <c r="E153" s="20">
        <v>2371</v>
      </c>
      <c r="F153" s="21" t="s">
        <v>59</v>
      </c>
      <c r="G153" s="22">
        <v>128713.60000000001</v>
      </c>
      <c r="H153" s="22">
        <v>128713.60000000001</v>
      </c>
      <c r="I153" s="230">
        <f t="shared" si="1"/>
        <v>0</v>
      </c>
    </row>
    <row r="154" spans="1:9" ht="23.25" x14ac:dyDescent="0.35">
      <c r="A154" s="19"/>
      <c r="B154" s="19"/>
      <c r="C154" s="19"/>
      <c r="D154" s="20">
        <v>9995</v>
      </c>
      <c r="E154" s="20">
        <v>2372</v>
      </c>
      <c r="F154" s="21" t="s">
        <v>164</v>
      </c>
      <c r="G154" s="22">
        <v>14560.92</v>
      </c>
      <c r="H154" s="22">
        <v>14560.92</v>
      </c>
      <c r="I154" s="230">
        <f t="shared" si="1"/>
        <v>0</v>
      </c>
    </row>
    <row r="155" spans="1:9" ht="23.25" x14ac:dyDescent="0.35">
      <c r="A155" s="19"/>
      <c r="B155" s="19"/>
      <c r="C155" s="19"/>
      <c r="D155" s="20">
        <v>9995</v>
      </c>
      <c r="E155" s="20">
        <v>2391</v>
      </c>
      <c r="F155" s="21" t="s">
        <v>60</v>
      </c>
      <c r="G155" s="22">
        <v>12324.9</v>
      </c>
      <c r="H155" s="22">
        <v>12324.9</v>
      </c>
      <c r="I155" s="230">
        <f t="shared" si="1"/>
        <v>0</v>
      </c>
    </row>
    <row r="156" spans="1:9" ht="23.25" x14ac:dyDescent="0.35">
      <c r="A156" s="19"/>
      <c r="B156" s="19"/>
      <c r="C156" s="19"/>
      <c r="D156" s="20">
        <v>9995</v>
      </c>
      <c r="E156" s="23">
        <v>2392</v>
      </c>
      <c r="F156" s="21" t="s">
        <v>172</v>
      </c>
      <c r="G156" s="22">
        <v>108208.4</v>
      </c>
      <c r="H156" s="22">
        <v>108208.4</v>
      </c>
      <c r="I156" s="230">
        <f t="shared" si="1"/>
        <v>0</v>
      </c>
    </row>
    <row r="157" spans="1:9" ht="23.25" x14ac:dyDescent="0.35">
      <c r="A157" s="19"/>
      <c r="B157" s="19"/>
      <c r="C157" s="19"/>
      <c r="D157" s="20">
        <v>9995</v>
      </c>
      <c r="E157" s="20">
        <v>2394</v>
      </c>
      <c r="F157" s="21" t="s">
        <v>62</v>
      </c>
      <c r="G157" s="22"/>
      <c r="H157" s="22"/>
      <c r="I157" s="230">
        <f t="shared" si="1"/>
        <v>0</v>
      </c>
    </row>
    <row r="158" spans="1:9" ht="23.25" x14ac:dyDescent="0.35">
      <c r="A158" s="19"/>
      <c r="B158" s="19"/>
      <c r="C158" s="19"/>
      <c r="D158" s="20">
        <v>9995</v>
      </c>
      <c r="E158" s="20">
        <v>2395</v>
      </c>
      <c r="F158" s="21" t="s">
        <v>63</v>
      </c>
      <c r="G158" s="22">
        <v>1953.78</v>
      </c>
      <c r="H158" s="22">
        <v>1953.78</v>
      </c>
      <c r="I158" s="230">
        <f t="shared" si="1"/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2396</v>
      </c>
      <c r="F159" s="21" t="s">
        <v>64</v>
      </c>
      <c r="G159" s="22">
        <v>3936.48</v>
      </c>
      <c r="H159" s="22">
        <v>3936.48</v>
      </c>
      <c r="I159" s="230">
        <f t="shared" ref="I159:I199" si="2">+G159-H159</f>
        <v>0</v>
      </c>
    </row>
    <row r="160" spans="1:9" ht="24" thickBot="1" x14ac:dyDescent="0.4">
      <c r="A160" s="56"/>
      <c r="B160" s="56"/>
      <c r="C160" s="56"/>
      <c r="D160" s="24">
        <v>9995</v>
      </c>
      <c r="E160" s="24">
        <v>2399</v>
      </c>
      <c r="F160" s="25" t="s">
        <v>65</v>
      </c>
      <c r="G160" s="26">
        <v>615</v>
      </c>
      <c r="H160" s="26">
        <v>615</v>
      </c>
      <c r="I160" s="230">
        <f t="shared" si="2"/>
        <v>0</v>
      </c>
    </row>
    <row r="161" spans="1:9" ht="24" thickBot="1" x14ac:dyDescent="0.4">
      <c r="A161" s="57"/>
      <c r="B161" s="58"/>
      <c r="C161" s="58"/>
      <c r="D161" s="59"/>
      <c r="E161" s="60"/>
      <c r="F161" s="61" t="s">
        <v>173</v>
      </c>
      <c r="G161" s="63">
        <f>SUM(G145:G160)</f>
        <v>310966.82000000007</v>
      </c>
      <c r="H161" s="63">
        <f>SUM(H145:H160)</f>
        <v>310966.82000000007</v>
      </c>
      <c r="I161" s="230">
        <f t="shared" si="2"/>
        <v>0</v>
      </c>
    </row>
    <row r="162" spans="1:9" ht="23.25" x14ac:dyDescent="0.35">
      <c r="A162" s="50"/>
      <c r="B162" s="51"/>
      <c r="C162" s="51"/>
      <c r="D162" s="64"/>
      <c r="E162" s="64"/>
      <c r="F162" s="42" t="s">
        <v>67</v>
      </c>
      <c r="G162" s="65"/>
      <c r="H162" s="55"/>
      <c r="I162" s="230">
        <f t="shared" si="2"/>
        <v>0</v>
      </c>
    </row>
    <row r="163" spans="1:9" ht="23.25" x14ac:dyDescent="0.35">
      <c r="A163" s="19"/>
      <c r="B163" s="19"/>
      <c r="C163" s="19"/>
      <c r="D163" s="20">
        <v>9995</v>
      </c>
      <c r="E163" s="20">
        <v>2611</v>
      </c>
      <c r="F163" s="21" t="s">
        <v>68</v>
      </c>
      <c r="G163" s="22">
        <v>10919.05</v>
      </c>
      <c r="H163" s="22">
        <v>10919.05</v>
      </c>
      <c r="I163" s="230">
        <f t="shared" si="2"/>
        <v>0</v>
      </c>
    </row>
    <row r="164" spans="1:9" ht="23.25" x14ac:dyDescent="0.35">
      <c r="A164" s="19"/>
      <c r="B164" s="19"/>
      <c r="C164" s="19"/>
      <c r="D164" s="20">
        <v>9995</v>
      </c>
      <c r="E164" s="20">
        <v>2613</v>
      </c>
      <c r="F164" s="21" t="s">
        <v>69</v>
      </c>
      <c r="G164" s="22">
        <v>3563.79</v>
      </c>
      <c r="H164" s="22">
        <v>3563.79</v>
      </c>
      <c r="I164" s="230">
        <f t="shared" si="2"/>
        <v>0</v>
      </c>
    </row>
    <row r="165" spans="1:9" ht="23.25" x14ac:dyDescent="0.35">
      <c r="A165" s="19"/>
      <c r="B165" s="19"/>
      <c r="C165" s="19"/>
      <c r="D165" s="20">
        <v>9995</v>
      </c>
      <c r="E165" s="20">
        <v>2614</v>
      </c>
      <c r="F165" s="21" t="s">
        <v>139</v>
      </c>
      <c r="G165" s="22">
        <v>14581.34</v>
      </c>
      <c r="H165" s="22">
        <v>14581.34</v>
      </c>
      <c r="I165" s="230">
        <f t="shared" si="2"/>
        <v>0</v>
      </c>
    </row>
    <row r="166" spans="1:9" ht="23.25" x14ac:dyDescent="0.35">
      <c r="A166" s="19"/>
      <c r="B166" s="19"/>
      <c r="C166" s="19"/>
      <c r="D166" s="20">
        <v>9995</v>
      </c>
      <c r="E166" s="20">
        <v>2623</v>
      </c>
      <c r="F166" s="21" t="s">
        <v>159</v>
      </c>
      <c r="G166" s="22">
        <v>238.09</v>
      </c>
      <c r="H166" s="22">
        <v>238.09</v>
      </c>
      <c r="I166" s="230">
        <f t="shared" si="2"/>
        <v>0</v>
      </c>
    </row>
    <row r="167" spans="1:9" ht="23.25" x14ac:dyDescent="0.35">
      <c r="A167" s="19"/>
      <c r="B167" s="19"/>
      <c r="C167" s="19"/>
      <c r="D167" s="20">
        <v>9995</v>
      </c>
      <c r="E167" s="20">
        <v>2641</v>
      </c>
      <c r="F167" s="21" t="s">
        <v>70</v>
      </c>
      <c r="G167" s="22">
        <v>823.24</v>
      </c>
      <c r="H167" s="22">
        <v>823.24</v>
      </c>
      <c r="I167" s="230">
        <f t="shared" si="2"/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2654</v>
      </c>
      <c r="F168" s="21" t="s">
        <v>190</v>
      </c>
      <c r="G168" s="22">
        <v>8302.67</v>
      </c>
      <c r="H168" s="22">
        <v>8302.67</v>
      </c>
      <c r="I168" s="230">
        <f t="shared" si="2"/>
        <v>0</v>
      </c>
    </row>
    <row r="169" spans="1:9" ht="23.25" x14ac:dyDescent="0.35">
      <c r="A169" s="19"/>
      <c r="B169" s="19"/>
      <c r="C169" s="19"/>
      <c r="D169" s="20">
        <v>9995</v>
      </c>
      <c r="E169" s="20">
        <v>2655</v>
      </c>
      <c r="F169" s="21" t="s">
        <v>71</v>
      </c>
      <c r="G169" s="22">
        <v>82482</v>
      </c>
      <c r="H169" s="22">
        <v>82482</v>
      </c>
      <c r="I169" s="230">
        <f t="shared" si="2"/>
        <v>0</v>
      </c>
    </row>
    <row r="170" spans="1:9" ht="23.25" x14ac:dyDescent="0.35">
      <c r="A170" s="19"/>
      <c r="B170" s="19"/>
      <c r="C170" s="19"/>
      <c r="D170" s="20">
        <v>9995</v>
      </c>
      <c r="E170" s="20">
        <v>2656</v>
      </c>
      <c r="F170" s="21" t="s">
        <v>179</v>
      </c>
      <c r="G170" s="22">
        <v>381766.85</v>
      </c>
      <c r="H170" s="22">
        <v>381766.85</v>
      </c>
      <c r="I170" s="230">
        <f t="shared" si="2"/>
        <v>0</v>
      </c>
    </row>
    <row r="171" spans="1:9" ht="23.25" x14ac:dyDescent="0.35">
      <c r="A171" s="19"/>
      <c r="B171" s="19"/>
      <c r="C171" s="19"/>
      <c r="D171" s="20">
        <v>9995</v>
      </c>
      <c r="E171" s="20">
        <v>2657</v>
      </c>
      <c r="F171" s="21" t="s">
        <v>72</v>
      </c>
      <c r="G171" s="22"/>
      <c r="H171" s="22"/>
      <c r="I171" s="230">
        <f t="shared" si="2"/>
        <v>0</v>
      </c>
    </row>
    <row r="172" spans="1:9" ht="23.25" x14ac:dyDescent="0.35">
      <c r="A172" s="19"/>
      <c r="B172" s="19"/>
      <c r="C172" s="19"/>
      <c r="D172" s="20">
        <v>9995</v>
      </c>
      <c r="E172" s="20">
        <v>2658</v>
      </c>
      <c r="F172" s="21" t="s">
        <v>73</v>
      </c>
      <c r="G172" s="22">
        <v>20249.810000000001</v>
      </c>
      <c r="H172" s="22">
        <v>20249.810000000001</v>
      </c>
      <c r="I172" s="230">
        <f t="shared" si="2"/>
        <v>0</v>
      </c>
    </row>
    <row r="173" spans="1:9" ht="23.25" x14ac:dyDescent="0.35">
      <c r="A173" s="19"/>
      <c r="B173" s="19"/>
      <c r="C173" s="19"/>
      <c r="D173" s="20">
        <v>9995</v>
      </c>
      <c r="E173" s="20">
        <v>2683</v>
      </c>
      <c r="F173" s="25" t="s">
        <v>74</v>
      </c>
      <c r="G173" s="22"/>
      <c r="H173" s="22"/>
      <c r="I173" s="230">
        <f t="shared" si="2"/>
        <v>0</v>
      </c>
    </row>
    <row r="174" spans="1:9" ht="24" thickBot="1" x14ac:dyDescent="0.4">
      <c r="A174" s="19"/>
      <c r="B174" s="19"/>
      <c r="C174" s="19"/>
      <c r="D174" s="20">
        <v>9995</v>
      </c>
      <c r="E174" s="23">
        <v>2712</v>
      </c>
      <c r="F174" s="21" t="s">
        <v>75</v>
      </c>
      <c r="G174" s="22"/>
      <c r="H174" s="22"/>
      <c r="I174" s="230">
        <f t="shared" si="2"/>
        <v>0</v>
      </c>
    </row>
    <row r="175" spans="1:9" ht="24" thickBot="1" x14ac:dyDescent="0.4">
      <c r="A175" s="57"/>
      <c r="B175" s="58"/>
      <c r="C175" s="58"/>
      <c r="D175" s="66"/>
      <c r="E175" s="67"/>
      <c r="F175" s="61" t="s">
        <v>76</v>
      </c>
      <c r="G175" s="62">
        <f>SUM(G163:G174)</f>
        <v>522926.83999999997</v>
      </c>
      <c r="H175" s="68">
        <f>SUM(H163:H174)</f>
        <v>522926.83999999997</v>
      </c>
      <c r="I175" s="230">
        <f t="shared" si="2"/>
        <v>0</v>
      </c>
    </row>
    <row r="176" spans="1:9" ht="23.25" x14ac:dyDescent="0.35">
      <c r="A176" s="103"/>
      <c r="B176" s="103"/>
      <c r="C176" s="103"/>
      <c r="D176" s="104"/>
      <c r="E176" s="104"/>
      <c r="F176" s="105"/>
      <c r="G176" s="106"/>
      <c r="H176" s="107"/>
      <c r="I176" s="230">
        <f t="shared" si="2"/>
        <v>0</v>
      </c>
    </row>
    <row r="177" spans="1:9" ht="24" thickBot="1" x14ac:dyDescent="0.4">
      <c r="A177" s="103"/>
      <c r="B177" s="103"/>
      <c r="C177" s="103"/>
      <c r="D177" s="104"/>
      <c r="E177" s="104"/>
      <c r="F177" s="105"/>
      <c r="G177" s="106"/>
      <c r="H177" s="107"/>
      <c r="I177" s="230">
        <f t="shared" si="2"/>
        <v>0</v>
      </c>
    </row>
    <row r="178" spans="1:9" ht="24" thickBot="1" x14ac:dyDescent="0.4">
      <c r="A178" s="57"/>
      <c r="B178" s="58"/>
      <c r="C178" s="58"/>
      <c r="D178" s="108"/>
      <c r="E178" s="109"/>
      <c r="F178" s="61" t="s">
        <v>78</v>
      </c>
      <c r="G178" s="110">
        <f>+G175+G161+G143+G110</f>
        <v>19160923.34</v>
      </c>
      <c r="H178" s="111">
        <f>+H175+H161+H143+H110</f>
        <v>19160923.34</v>
      </c>
      <c r="I178" s="230">
        <f t="shared" si="2"/>
        <v>0</v>
      </c>
    </row>
    <row r="179" spans="1:9" ht="23.25" x14ac:dyDescent="0.35">
      <c r="A179" s="112"/>
      <c r="B179" s="112"/>
      <c r="C179" s="112"/>
      <c r="D179" s="112"/>
      <c r="E179" s="112"/>
      <c r="F179" s="112"/>
      <c r="G179" s="113"/>
      <c r="H179" s="114"/>
      <c r="I179" s="230">
        <f t="shared" si="2"/>
        <v>0</v>
      </c>
    </row>
    <row r="180" spans="1:9" ht="24" thickBot="1" x14ac:dyDescent="0.4">
      <c r="A180" s="115"/>
      <c r="B180" s="115"/>
      <c r="C180" s="115"/>
      <c r="D180" s="115"/>
      <c r="E180" s="115"/>
      <c r="F180" s="116"/>
      <c r="G180" s="117"/>
      <c r="H180" s="118"/>
      <c r="I180" s="230">
        <f t="shared" si="2"/>
        <v>0</v>
      </c>
    </row>
    <row r="181" spans="1:9" ht="24" thickBot="1" x14ac:dyDescent="0.4">
      <c r="A181" s="84"/>
      <c r="B181" s="85"/>
      <c r="C181" s="85"/>
      <c r="D181" s="85"/>
      <c r="E181" s="85"/>
      <c r="F181" s="79"/>
      <c r="G181" s="79" t="s">
        <v>7</v>
      </c>
      <c r="H181" s="119" t="s">
        <v>8</v>
      </c>
      <c r="I181" s="230"/>
    </row>
    <row r="182" spans="1:9" ht="23.25" x14ac:dyDescent="0.35">
      <c r="A182" s="120" t="s">
        <v>2</v>
      </c>
      <c r="B182" s="121" t="s">
        <v>3</v>
      </c>
      <c r="C182" s="121" t="s">
        <v>79</v>
      </c>
      <c r="D182" s="121" t="s">
        <v>5</v>
      </c>
      <c r="E182" s="121" t="s">
        <v>80</v>
      </c>
      <c r="F182" s="122" t="s">
        <v>81</v>
      </c>
      <c r="G182" s="123"/>
      <c r="H182" s="124"/>
      <c r="I182" s="230">
        <f t="shared" si="2"/>
        <v>0</v>
      </c>
    </row>
    <row r="183" spans="1:9" ht="23.25" x14ac:dyDescent="0.35">
      <c r="A183" s="125">
        <v>98</v>
      </c>
      <c r="B183" s="126"/>
      <c r="C183" s="126"/>
      <c r="D183" s="126">
        <v>9995</v>
      </c>
      <c r="E183" s="126">
        <v>2412</v>
      </c>
      <c r="F183" s="127" t="s">
        <v>82</v>
      </c>
      <c r="G183" s="128">
        <v>109000</v>
      </c>
      <c r="H183" s="128">
        <v>109000</v>
      </c>
      <c r="I183" s="230">
        <f t="shared" si="2"/>
        <v>0</v>
      </c>
    </row>
    <row r="184" spans="1:9" ht="23.25" x14ac:dyDescent="0.35">
      <c r="A184" s="126"/>
      <c r="B184" s="126"/>
      <c r="C184" s="126"/>
      <c r="D184" s="129">
        <v>9995</v>
      </c>
      <c r="E184" s="129">
        <v>2414</v>
      </c>
      <c r="F184" s="130" t="s">
        <v>83</v>
      </c>
      <c r="G184" s="128">
        <v>120799.95</v>
      </c>
      <c r="H184" s="128">
        <v>120799.95</v>
      </c>
      <c r="I184" s="230">
        <f t="shared" si="2"/>
        <v>0</v>
      </c>
    </row>
    <row r="185" spans="1:9" ht="24" thickBot="1" x14ac:dyDescent="0.4">
      <c r="A185" s="131"/>
      <c r="B185" s="131"/>
      <c r="C185" s="131"/>
      <c r="D185" s="132">
        <v>9995</v>
      </c>
      <c r="E185" s="132">
        <v>2416</v>
      </c>
      <c r="F185" s="133" t="s">
        <v>84</v>
      </c>
      <c r="G185" s="134">
        <v>89600</v>
      </c>
      <c r="H185" s="134">
        <v>89600</v>
      </c>
      <c r="I185" s="230">
        <f t="shared" si="2"/>
        <v>0</v>
      </c>
    </row>
    <row r="186" spans="1:9" ht="24" thickBot="1" x14ac:dyDescent="0.4">
      <c r="A186" s="135"/>
      <c r="B186" s="136"/>
      <c r="C186" s="136"/>
      <c r="D186" s="137"/>
      <c r="E186" s="137"/>
      <c r="F186" s="138" t="s">
        <v>85</v>
      </c>
      <c r="G186" s="139">
        <f>SUM(G183:G185)</f>
        <v>319399.95</v>
      </c>
      <c r="H186" s="140">
        <f>SUM(H183:H185)</f>
        <v>319399.95</v>
      </c>
      <c r="I186" s="230">
        <f t="shared" si="2"/>
        <v>0</v>
      </c>
    </row>
    <row r="187" spans="1:9" ht="24" thickBot="1" x14ac:dyDescent="0.4">
      <c r="A187" s="141"/>
      <c r="B187" s="141"/>
      <c r="C187" s="141"/>
      <c r="D187" s="142"/>
      <c r="E187" s="142"/>
      <c r="F187" s="143"/>
      <c r="G187" s="118"/>
      <c r="H187" s="118"/>
      <c r="I187" s="230">
        <f t="shared" si="2"/>
        <v>0</v>
      </c>
    </row>
    <row r="188" spans="1:9" ht="24" thickBot="1" x14ac:dyDescent="0.4">
      <c r="A188" s="57"/>
      <c r="B188" s="58"/>
      <c r="C188" s="58"/>
      <c r="D188" s="67"/>
      <c r="E188" s="70"/>
      <c r="F188" s="144" t="s">
        <v>86</v>
      </c>
      <c r="G188" s="157">
        <f>+G186+G178+G91</f>
        <v>66179163.359999999</v>
      </c>
      <c r="H188" s="111">
        <f>+H186+H178+H91</f>
        <v>66160338.960000001</v>
      </c>
      <c r="I188" s="230">
        <f t="shared" si="2"/>
        <v>18824.39999999851</v>
      </c>
    </row>
    <row r="189" spans="1:9" ht="23.25" x14ac:dyDescent="0.35">
      <c r="A189" s="141"/>
      <c r="B189" s="141"/>
      <c r="C189" s="141"/>
      <c r="D189" s="142"/>
      <c r="E189" s="142"/>
      <c r="F189" s="143"/>
      <c r="G189" s="118"/>
      <c r="H189" s="118"/>
      <c r="I189" s="230">
        <f t="shared" si="2"/>
        <v>0</v>
      </c>
    </row>
    <row r="190" spans="1:9" ht="24" thickBot="1" x14ac:dyDescent="0.4">
      <c r="A190" s="112"/>
      <c r="B190" s="112"/>
      <c r="C190" s="112"/>
      <c r="D190" s="112"/>
      <c r="E190" s="112"/>
      <c r="F190" s="116"/>
      <c r="G190" s="116"/>
      <c r="H190" s="112"/>
      <c r="I190" s="230">
        <f t="shared" si="2"/>
        <v>0</v>
      </c>
    </row>
    <row r="191" spans="1:9" ht="24" thickBot="1" x14ac:dyDescent="0.4">
      <c r="A191" s="262" t="s">
        <v>87</v>
      </c>
      <c r="B191" s="263"/>
      <c r="C191" s="263"/>
      <c r="D191" s="263"/>
      <c r="E191" s="263"/>
      <c r="F191" s="245" t="s">
        <v>88</v>
      </c>
      <c r="G191" s="83" t="s">
        <v>7</v>
      </c>
      <c r="H191" s="83" t="s">
        <v>8</v>
      </c>
      <c r="I191" s="230"/>
    </row>
    <row r="192" spans="1:9" ht="24" thickBot="1" x14ac:dyDescent="0.4">
      <c r="A192" s="145" t="s">
        <v>89</v>
      </c>
      <c r="B192" s="146"/>
      <c r="C192" s="146" t="s">
        <v>90</v>
      </c>
      <c r="D192" s="146"/>
      <c r="E192" s="147"/>
      <c r="F192" s="245" t="s">
        <v>91</v>
      </c>
      <c r="G192" s="148"/>
      <c r="H192" s="148"/>
      <c r="I192" s="230">
        <f t="shared" si="2"/>
        <v>0</v>
      </c>
    </row>
    <row r="193" spans="1:9" ht="23.25" x14ac:dyDescent="0.35">
      <c r="A193" s="8" t="s">
        <v>2</v>
      </c>
      <c r="B193" s="9" t="s">
        <v>3</v>
      </c>
      <c r="C193" s="9" t="s">
        <v>79</v>
      </c>
      <c r="D193" s="9" t="s">
        <v>5</v>
      </c>
      <c r="E193" s="149"/>
      <c r="F193" s="150" t="s">
        <v>81</v>
      </c>
      <c r="G193" s="151"/>
      <c r="H193" s="152"/>
      <c r="I193" s="230">
        <f t="shared" si="2"/>
        <v>0</v>
      </c>
    </row>
    <row r="194" spans="1:9" ht="23.25" x14ac:dyDescent="0.35">
      <c r="A194" s="126"/>
      <c r="B194" s="126"/>
      <c r="C194" s="126"/>
      <c r="D194" s="126">
        <v>9995</v>
      </c>
      <c r="E194" s="126"/>
      <c r="F194" s="127" t="s">
        <v>92</v>
      </c>
      <c r="G194" s="128"/>
      <c r="H194" s="128"/>
      <c r="I194" s="230">
        <f>+G194-H194</f>
        <v>0</v>
      </c>
    </row>
    <row r="195" spans="1:9" ht="23.25" x14ac:dyDescent="0.35">
      <c r="A195" s="126"/>
      <c r="B195" s="126"/>
      <c r="C195" s="126"/>
      <c r="D195" s="126">
        <v>9995</v>
      </c>
      <c r="E195" s="126"/>
      <c r="F195" s="127" t="s">
        <v>93</v>
      </c>
      <c r="G195" s="128">
        <v>386705</v>
      </c>
      <c r="H195" s="128"/>
      <c r="I195" s="230">
        <f t="shared" si="2"/>
        <v>386705</v>
      </c>
    </row>
    <row r="196" spans="1:9" ht="24" thickBot="1" x14ac:dyDescent="0.4">
      <c r="A196" s="131"/>
      <c r="B196" s="131"/>
      <c r="C196" s="131"/>
      <c r="D196" s="131">
        <v>9995</v>
      </c>
      <c r="E196" s="131"/>
      <c r="F196" s="153" t="s">
        <v>94</v>
      </c>
      <c r="G196" s="134"/>
      <c r="H196" s="134">
        <v>405530</v>
      </c>
      <c r="I196" s="230">
        <f t="shared" si="2"/>
        <v>-405530</v>
      </c>
    </row>
    <row r="197" spans="1:9" ht="24" thickBot="1" x14ac:dyDescent="0.4">
      <c r="A197" s="135"/>
      <c r="B197" s="136"/>
      <c r="C197" s="136"/>
      <c r="D197" s="154"/>
      <c r="E197" s="155"/>
      <c r="F197" s="156" t="s">
        <v>85</v>
      </c>
      <c r="G197" s="139">
        <f>SUM(G194:G196)</f>
        <v>386705</v>
      </c>
      <c r="H197" s="140">
        <f>SUM(H194:H196)</f>
        <v>405530</v>
      </c>
      <c r="I197" s="230">
        <f t="shared" si="2"/>
        <v>-18825</v>
      </c>
    </row>
    <row r="198" spans="1:9" ht="24" thickBot="1" x14ac:dyDescent="0.4">
      <c r="A198" s="112"/>
      <c r="B198" s="112"/>
      <c r="C198" s="112"/>
      <c r="D198" s="112"/>
      <c r="E198" s="112"/>
      <c r="F198" s="112"/>
      <c r="G198" s="112"/>
      <c r="H198" s="112"/>
      <c r="I198" s="230">
        <f t="shared" si="2"/>
        <v>0</v>
      </c>
    </row>
    <row r="199" spans="1:9" ht="24" thickBot="1" x14ac:dyDescent="0.4">
      <c r="A199" s="57"/>
      <c r="B199" s="58"/>
      <c r="C199" s="58"/>
      <c r="D199" s="67"/>
      <c r="E199" s="70"/>
      <c r="F199" s="144" t="s">
        <v>95</v>
      </c>
      <c r="G199" s="157">
        <f>+G197+G188</f>
        <v>66565868.359999999</v>
      </c>
      <c r="H199" s="158">
        <f>+H197+H188</f>
        <v>66565868.960000001</v>
      </c>
      <c r="I199" s="230">
        <f t="shared" si="2"/>
        <v>-0.60000000149011612</v>
      </c>
    </row>
  </sheetData>
  <mergeCells count="3">
    <mergeCell ref="A1:H1"/>
    <mergeCell ref="A2:H2"/>
    <mergeCell ref="A191:E191"/>
  </mergeCells>
  <pageMargins left="0.25" right="0.25" top="0.75" bottom="0.75" header="0.3" footer="0.3"/>
  <pageSetup scale="3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zoomScale="60" zoomScaleNormal="100" workbookViewId="0">
      <selection activeCell="O33" sqref="O33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268" t="s">
        <v>96</v>
      </c>
      <c r="B2" s="269"/>
      <c r="C2" s="269"/>
      <c r="D2" s="269"/>
      <c r="E2" s="269"/>
      <c r="F2" s="270"/>
    </row>
    <row r="3" spans="1:6" ht="22.5" x14ac:dyDescent="0.3">
      <c r="A3" s="271" t="s">
        <v>97</v>
      </c>
      <c r="B3" s="272"/>
      <c r="C3" s="272"/>
      <c r="D3" s="272"/>
      <c r="E3" s="272"/>
      <c r="F3" s="273"/>
    </row>
    <row r="4" spans="1:6" ht="22.5" x14ac:dyDescent="0.3">
      <c r="A4" s="159"/>
      <c r="B4" s="246"/>
      <c r="C4" s="246"/>
      <c r="D4" s="246"/>
      <c r="E4" s="246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74">
        <v>5139</v>
      </c>
      <c r="C6" s="274"/>
      <c r="D6" s="166"/>
      <c r="E6" s="167"/>
      <c r="F6" s="168"/>
    </row>
    <row r="7" spans="1:6" ht="22.5" x14ac:dyDescent="0.3">
      <c r="A7" s="165" t="s">
        <v>99</v>
      </c>
      <c r="B7" s="275" t="s">
        <v>202</v>
      </c>
      <c r="C7" s="276"/>
      <c r="D7" s="166"/>
      <c r="E7" s="167"/>
      <c r="F7" s="168"/>
    </row>
    <row r="8" spans="1:6" ht="23.25" thickBot="1" x14ac:dyDescent="0.35">
      <c r="A8" s="169" t="s">
        <v>100</v>
      </c>
      <c r="B8" s="277">
        <v>2016</v>
      </c>
      <c r="C8" s="277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78"/>
      <c r="B10" s="279"/>
      <c r="C10" s="279"/>
      <c r="D10" s="279"/>
      <c r="E10" s="279"/>
      <c r="F10" s="280"/>
    </row>
    <row r="11" spans="1:6" x14ac:dyDescent="0.25">
      <c r="A11" s="281" t="s">
        <v>101</v>
      </c>
      <c r="B11" s="282"/>
      <c r="C11" s="282"/>
      <c r="D11" s="283" t="s">
        <v>102</v>
      </c>
      <c r="E11" s="282" t="s">
        <v>103</v>
      </c>
      <c r="F11" s="286" t="s">
        <v>104</v>
      </c>
    </row>
    <row r="12" spans="1:6" x14ac:dyDescent="0.25">
      <c r="A12" s="281"/>
      <c r="B12" s="282"/>
      <c r="C12" s="282"/>
      <c r="D12" s="283"/>
      <c r="E12" s="282"/>
      <c r="F12" s="286"/>
    </row>
    <row r="13" spans="1:6" ht="22.5" x14ac:dyDescent="0.3">
      <c r="A13" s="287" t="s">
        <v>89</v>
      </c>
      <c r="B13" s="288"/>
      <c r="C13" s="288"/>
      <c r="D13" s="284"/>
      <c r="E13" s="285"/>
      <c r="F13" s="247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44288569.25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4">
        <v>15943967</v>
      </c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/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66565869.25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67" t="s">
        <v>0</v>
      </c>
      <c r="B26" s="267"/>
      <c r="C26" s="267"/>
      <c r="D26" s="267"/>
      <c r="E26" s="267"/>
      <c r="F26" s="267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265" t="s">
        <v>114</v>
      </c>
      <c r="B28" s="265"/>
      <c r="C28" s="265"/>
      <c r="D28" s="265"/>
      <c r="E28" s="265"/>
      <c r="F28" s="265"/>
    </row>
    <row r="29" spans="1:6" ht="22.5" x14ac:dyDescent="0.3">
      <c r="A29" s="266" t="s">
        <v>203</v>
      </c>
      <c r="B29" s="266"/>
      <c r="C29" s="266"/>
      <c r="D29" s="266"/>
      <c r="E29" s="266"/>
      <c r="F29" s="266"/>
    </row>
    <row r="30" spans="1:6" ht="23.25" thickBot="1" x14ac:dyDescent="0.35">
      <c r="A30" s="265" t="s">
        <v>115</v>
      </c>
      <c r="B30" s="265"/>
      <c r="C30" s="265"/>
      <c r="D30" s="265"/>
      <c r="E30" s="265"/>
      <c r="F30" s="265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115471451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18824.810000000001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405530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115084745.81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115471451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115084745.81</v>
      </c>
    </row>
    <row r="40" spans="1:6" ht="23.25" thickBot="1" x14ac:dyDescent="0.35">
      <c r="A40" s="173" t="s">
        <v>152</v>
      </c>
      <c r="B40" s="174"/>
      <c r="C40" s="174"/>
      <c r="D40" s="174"/>
      <c r="E40" s="176"/>
      <c r="F40" s="211">
        <f>F37-F39</f>
        <v>386705.18999999762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265" t="s">
        <v>120</v>
      </c>
      <c r="B42" s="265"/>
      <c r="C42" s="265"/>
      <c r="D42" s="265"/>
      <c r="E42" s="265"/>
      <c r="F42" s="265"/>
    </row>
    <row r="43" spans="1:6" ht="22.5" x14ac:dyDescent="0.3">
      <c r="A43" s="266" t="s">
        <v>203</v>
      </c>
      <c r="B43" s="266"/>
      <c r="C43" s="266"/>
      <c r="D43" s="266"/>
      <c r="E43" s="266"/>
      <c r="F43" s="266"/>
    </row>
    <row r="44" spans="1:6" ht="22.5" x14ac:dyDescent="0.3">
      <c r="A44" s="265" t="s">
        <v>115</v>
      </c>
      <c r="B44" s="265"/>
      <c r="C44" s="265"/>
      <c r="D44" s="265"/>
      <c r="E44" s="265"/>
      <c r="F44" s="265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382280135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+F15+F17</f>
        <v>50621902.25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66565869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366336168.25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382280135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366336168.25</v>
      </c>
    </row>
    <row r="54" spans="1:6" ht="23.25" thickBot="1" x14ac:dyDescent="0.35">
      <c r="A54" s="173" t="s">
        <v>153</v>
      </c>
      <c r="B54" s="174"/>
      <c r="C54" s="174"/>
      <c r="D54" s="174"/>
      <c r="E54" s="176"/>
      <c r="F54" s="224">
        <f>F51-F53</f>
        <v>15943966.75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264" t="s">
        <v>127</v>
      </c>
      <c r="B60" s="264"/>
      <c r="C60" s="264"/>
      <c r="D60" s="210"/>
      <c r="E60" s="210"/>
      <c r="F60" s="210"/>
    </row>
    <row r="61" spans="1:6" ht="22.5" x14ac:dyDescent="0.3">
      <c r="A61" s="264" t="s">
        <v>128</v>
      </c>
      <c r="B61" s="264"/>
      <c r="C61" s="264"/>
      <c r="D61" s="210"/>
      <c r="E61" s="210"/>
      <c r="F61" s="210"/>
    </row>
    <row r="62" spans="1:6" ht="22.5" x14ac:dyDescent="0.3">
      <c r="A62" s="264" t="s">
        <v>129</v>
      </c>
      <c r="B62" s="264"/>
      <c r="C62" s="264"/>
      <c r="D62" s="210"/>
      <c r="E62" s="210"/>
      <c r="F62" s="210"/>
    </row>
  </sheetData>
  <mergeCells count="21"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</mergeCells>
  <pageMargins left="0.7" right="0.7" top="0.75" bottom="0.75" header="0.3" footer="0.3"/>
  <pageSetup scale="4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2"/>
  <sheetViews>
    <sheetView view="pageBreakPreview" zoomScale="60" zoomScaleNormal="100" workbookViewId="0">
      <selection activeCell="G25" sqref="G25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3" bestFit="1" customWidth="1"/>
  </cols>
  <sheetData>
    <row r="1" spans="1:9" ht="23.25" thickBot="1" x14ac:dyDescent="0.35">
      <c r="A1" s="260" t="s">
        <v>0</v>
      </c>
      <c r="B1" s="261"/>
      <c r="C1" s="261"/>
      <c r="D1" s="261"/>
      <c r="E1" s="261"/>
      <c r="F1" s="261"/>
      <c r="G1" s="261"/>
      <c r="H1" s="261"/>
    </row>
    <row r="2" spans="1:9" ht="23.25" thickBot="1" x14ac:dyDescent="0.35">
      <c r="A2" s="260" t="s">
        <v>204</v>
      </c>
      <c r="B2" s="261"/>
      <c r="C2" s="261"/>
      <c r="D2" s="261"/>
      <c r="E2" s="261"/>
      <c r="F2" s="261"/>
      <c r="G2" s="261"/>
      <c r="H2" s="26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17409990.66</v>
      </c>
      <c r="H6" s="22">
        <v>17409916</v>
      </c>
      <c r="I6" s="230">
        <f>+G6-H6</f>
        <v>74.660000000149012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262594.37</v>
      </c>
      <c r="H7" s="22">
        <v>262594.37</v>
      </c>
      <c r="I7" s="230">
        <f t="shared" ref="I7:I86" si="0">+G7-H7</f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/>
      <c r="H8" s="22"/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2803744.73</v>
      </c>
      <c r="H9" s="22">
        <v>2803744.73</v>
      </c>
      <c r="I9" s="230">
        <f t="shared" si="0"/>
        <v>0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696161.17</v>
      </c>
      <c r="H10" s="22">
        <v>595290.41</v>
      </c>
      <c r="I10" s="230">
        <f t="shared" si="0"/>
        <v>100870.76000000001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1602652.19</v>
      </c>
      <c r="H11" s="22">
        <v>1602652.19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146</v>
      </c>
      <c r="G12" s="22">
        <v>59500</v>
      </c>
      <c r="H12" s="22">
        <v>59500</v>
      </c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232826.4</v>
      </c>
      <c r="H13" s="22">
        <v>232826.4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/>
      <c r="H14" s="22"/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2142</v>
      </c>
      <c r="F15" s="21" t="s">
        <v>130</v>
      </c>
      <c r="G15" s="22">
        <v>147000</v>
      </c>
      <c r="H15" s="22">
        <v>147000</v>
      </c>
      <c r="I15" s="230"/>
    </row>
    <row r="16" spans="1:9" ht="23.25" x14ac:dyDescent="0.35">
      <c r="A16" s="19"/>
      <c r="B16" s="19"/>
      <c r="C16" s="19"/>
      <c r="D16" s="20">
        <v>9995</v>
      </c>
      <c r="E16" s="20">
        <v>2151</v>
      </c>
      <c r="F16" s="21" t="s">
        <v>18</v>
      </c>
      <c r="G16" s="22">
        <v>984515</v>
      </c>
      <c r="H16" s="22">
        <v>970002.76</v>
      </c>
      <c r="I16" s="230">
        <f t="shared" si="0"/>
        <v>14512.239999999991</v>
      </c>
    </row>
    <row r="17" spans="1:9" ht="23.25" x14ac:dyDescent="0.35">
      <c r="A17" s="19"/>
      <c r="B17" s="19"/>
      <c r="C17" s="19"/>
      <c r="D17" s="20">
        <v>9995</v>
      </c>
      <c r="E17" s="20">
        <v>2152</v>
      </c>
      <c r="F17" s="21" t="s">
        <v>19</v>
      </c>
      <c r="G17" s="22">
        <v>1147529.8999999999</v>
      </c>
      <c r="H17" s="22">
        <v>1131000.9099999999</v>
      </c>
      <c r="I17" s="230">
        <f t="shared" si="0"/>
        <v>16528.989999999991</v>
      </c>
    </row>
    <row r="18" spans="1:9" ht="24" thickBot="1" x14ac:dyDescent="0.4">
      <c r="A18" s="19"/>
      <c r="B18" s="19"/>
      <c r="C18" s="19"/>
      <c r="D18" s="24">
        <v>9995</v>
      </c>
      <c r="E18" s="24">
        <v>2153</v>
      </c>
      <c r="F18" s="25" t="s">
        <v>20</v>
      </c>
      <c r="G18" s="26">
        <v>88528.63</v>
      </c>
      <c r="H18" s="26">
        <v>88528.63</v>
      </c>
      <c r="I18" s="230">
        <f t="shared" si="0"/>
        <v>0</v>
      </c>
    </row>
    <row r="19" spans="1:9" ht="24" thickBot="1" x14ac:dyDescent="0.4">
      <c r="A19" s="27"/>
      <c r="B19" s="28"/>
      <c r="C19" s="28"/>
      <c r="D19" s="29"/>
      <c r="E19" s="29"/>
      <c r="F19" s="30" t="s">
        <v>21</v>
      </c>
      <c r="G19" s="31">
        <f>SUM(G6:G18)</f>
        <v>25435043.050000001</v>
      </c>
      <c r="H19" s="31">
        <f>SUM(H6:H18)</f>
        <v>25303056.400000002</v>
      </c>
      <c r="I19" s="230">
        <f t="shared" si="0"/>
        <v>131986.64999999851</v>
      </c>
    </row>
    <row r="20" spans="1:9" ht="24" thickBot="1" x14ac:dyDescent="0.4">
      <c r="A20" s="32"/>
      <c r="B20" s="33"/>
      <c r="C20" s="33"/>
      <c r="D20" s="34"/>
      <c r="E20" s="34"/>
      <c r="F20" s="35"/>
      <c r="G20" s="36"/>
      <c r="H20" s="37"/>
      <c r="I20" s="230">
        <f t="shared" si="0"/>
        <v>0</v>
      </c>
    </row>
    <row r="21" spans="1:9" ht="23.25" x14ac:dyDescent="0.35">
      <c r="A21" s="38"/>
      <c r="B21" s="39"/>
      <c r="C21" s="39"/>
      <c r="D21" s="40"/>
      <c r="E21" s="41"/>
      <c r="F21" s="42" t="s">
        <v>22</v>
      </c>
      <c r="G21" s="43"/>
      <c r="H21" s="44"/>
      <c r="I21" s="230">
        <f t="shared" si="0"/>
        <v>0</v>
      </c>
    </row>
    <row r="22" spans="1:9" ht="23.25" x14ac:dyDescent="0.35">
      <c r="A22" s="19"/>
      <c r="B22" s="19"/>
      <c r="C22" s="19"/>
      <c r="D22" s="20">
        <v>9995</v>
      </c>
      <c r="E22" s="20">
        <v>2212</v>
      </c>
      <c r="F22" s="45" t="s">
        <v>23</v>
      </c>
      <c r="G22" s="22"/>
      <c r="H22" s="22"/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2213</v>
      </c>
      <c r="F23" s="45" t="s">
        <v>24</v>
      </c>
      <c r="G23" s="22">
        <v>1144034.54</v>
      </c>
      <c r="H23" s="22">
        <v>1022652.25</v>
      </c>
      <c r="I23" s="230">
        <f t="shared" si="0"/>
        <v>121382.29000000004</v>
      </c>
    </row>
    <row r="24" spans="1:9" ht="23.25" x14ac:dyDescent="0.35">
      <c r="A24" s="19"/>
      <c r="B24" s="19"/>
      <c r="C24" s="19"/>
      <c r="D24" s="23">
        <v>9995</v>
      </c>
      <c r="E24" s="23">
        <v>2214</v>
      </c>
      <c r="F24" s="45" t="s">
        <v>25</v>
      </c>
      <c r="G24" s="22">
        <v>2430</v>
      </c>
      <c r="H24" s="22">
        <v>2430</v>
      </c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2215</v>
      </c>
      <c r="F25" s="45" t="s">
        <v>162</v>
      </c>
      <c r="G25" s="22">
        <v>336819.35</v>
      </c>
      <c r="H25" s="22">
        <v>336819.35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2216</v>
      </c>
      <c r="F26" s="45" t="s">
        <v>26</v>
      </c>
      <c r="G26" s="22">
        <v>396801.48</v>
      </c>
      <c r="H26" s="22">
        <v>396801.48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2217</v>
      </c>
      <c r="F27" s="45" t="s">
        <v>27</v>
      </c>
      <c r="G27" s="22">
        <v>4218</v>
      </c>
      <c r="H27" s="22">
        <v>4218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2218</v>
      </c>
      <c r="F28" s="45" t="s">
        <v>163</v>
      </c>
      <c r="G28" s="22">
        <v>2828.57</v>
      </c>
      <c r="H28" s="22">
        <v>2828.57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2221</v>
      </c>
      <c r="F29" s="45" t="s">
        <v>28</v>
      </c>
      <c r="G29" s="22">
        <v>393069.8</v>
      </c>
      <c r="H29" s="22">
        <v>393069.8</v>
      </c>
      <c r="I29" s="230">
        <f t="shared" si="0"/>
        <v>0</v>
      </c>
    </row>
    <row r="30" spans="1:9" ht="23.25" x14ac:dyDescent="0.35">
      <c r="A30" s="19"/>
      <c r="B30" s="19"/>
      <c r="C30" s="19"/>
      <c r="D30" s="23">
        <v>9995</v>
      </c>
      <c r="E30" s="23">
        <v>2222</v>
      </c>
      <c r="F30" s="45" t="s">
        <v>29</v>
      </c>
      <c r="G30" s="22">
        <v>4489.59</v>
      </c>
      <c r="H30" s="22">
        <v>4489.59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2231</v>
      </c>
      <c r="F31" s="45" t="s">
        <v>30</v>
      </c>
      <c r="G31" s="22">
        <v>194550</v>
      </c>
      <c r="H31" s="22">
        <v>194550</v>
      </c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2232</v>
      </c>
      <c r="F32" s="45" t="s">
        <v>31</v>
      </c>
      <c r="G32" s="22"/>
      <c r="H32" s="22"/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2241</v>
      </c>
      <c r="F33" s="45" t="s">
        <v>32</v>
      </c>
      <c r="G33" s="22">
        <v>15400</v>
      </c>
      <c r="H33" s="22">
        <v>15400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2242</v>
      </c>
      <c r="F34" s="45" t="s">
        <v>33</v>
      </c>
      <c r="G34" s="22">
        <v>11166.04</v>
      </c>
      <c r="H34" s="22">
        <v>11166.04</v>
      </c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2243</v>
      </c>
      <c r="F35" s="45" t="s">
        <v>34</v>
      </c>
      <c r="G35" s="22"/>
      <c r="H35" s="22"/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2244</v>
      </c>
      <c r="F36" s="45" t="s">
        <v>35</v>
      </c>
      <c r="G36" s="22">
        <v>10414</v>
      </c>
      <c r="H36" s="22">
        <v>10414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2251</v>
      </c>
      <c r="F37" s="45" t="s">
        <v>36</v>
      </c>
      <c r="G37" s="22">
        <v>126237.38</v>
      </c>
      <c r="H37" s="22">
        <v>126237.38</v>
      </c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2253</v>
      </c>
      <c r="F38" s="45" t="s">
        <v>37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2254</v>
      </c>
      <c r="F39" s="45" t="s">
        <v>38</v>
      </c>
      <c r="G39" s="22"/>
      <c r="H39" s="22"/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2258</v>
      </c>
      <c r="F40" s="45" t="s">
        <v>39</v>
      </c>
      <c r="G40" s="22">
        <v>41240</v>
      </c>
      <c r="H40" s="22">
        <v>41240</v>
      </c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2261</v>
      </c>
      <c r="F41" s="45" t="s">
        <v>40</v>
      </c>
      <c r="G41" s="22"/>
      <c r="H41" s="22"/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2262</v>
      </c>
      <c r="F42" s="45" t="s">
        <v>41</v>
      </c>
      <c r="G42" s="22">
        <v>1076687.7</v>
      </c>
      <c r="H42" s="22">
        <v>1076687.7</v>
      </c>
      <c r="I42" s="230">
        <f t="shared" si="0"/>
        <v>0</v>
      </c>
    </row>
    <row r="43" spans="1:9" ht="23.25" x14ac:dyDescent="0.35">
      <c r="A43" s="19"/>
      <c r="B43" s="19"/>
      <c r="C43" s="19"/>
      <c r="D43" s="20">
        <v>9995</v>
      </c>
      <c r="E43" s="20">
        <v>2263</v>
      </c>
      <c r="F43" s="45" t="s">
        <v>42</v>
      </c>
      <c r="G43" s="22">
        <v>1890069.95</v>
      </c>
      <c r="H43" s="22">
        <v>1890069.95</v>
      </c>
      <c r="I43" s="230">
        <f t="shared" si="0"/>
        <v>0</v>
      </c>
    </row>
    <row r="44" spans="1:9" ht="23.25" x14ac:dyDescent="0.35">
      <c r="A44" s="19"/>
      <c r="B44" s="19"/>
      <c r="C44" s="19"/>
      <c r="D44" s="20">
        <v>9995</v>
      </c>
      <c r="E44" s="20">
        <v>2271</v>
      </c>
      <c r="F44" s="45" t="s">
        <v>43</v>
      </c>
      <c r="G44" s="22">
        <v>3206.2</v>
      </c>
      <c r="H44" s="22">
        <v>3206.2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2272</v>
      </c>
      <c r="F45" s="45" t="s">
        <v>44</v>
      </c>
      <c r="G45" s="22">
        <v>295447.90000000002</v>
      </c>
      <c r="H45" s="22">
        <v>295447.90000000002</v>
      </c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2281</v>
      </c>
      <c r="F46" s="45" t="s">
        <v>45</v>
      </c>
      <c r="G46" s="22"/>
      <c r="H46" s="22"/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2282</v>
      </c>
      <c r="F47" s="45" t="s">
        <v>46</v>
      </c>
      <c r="G47" s="22">
        <v>95836</v>
      </c>
      <c r="H47" s="22">
        <v>95836</v>
      </c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2284</v>
      </c>
      <c r="F48" s="45" t="s">
        <v>47</v>
      </c>
      <c r="G48" s="22"/>
      <c r="H48" s="22"/>
      <c r="I48" s="230">
        <f t="shared" si="0"/>
        <v>0</v>
      </c>
    </row>
    <row r="49" spans="1:9" ht="23.25" x14ac:dyDescent="0.35">
      <c r="A49" s="19"/>
      <c r="B49" s="19"/>
      <c r="C49" s="19"/>
      <c r="D49" s="20">
        <v>9995</v>
      </c>
      <c r="E49" s="20">
        <v>2285</v>
      </c>
      <c r="F49" s="45" t="s">
        <v>133</v>
      </c>
      <c r="G49" s="22">
        <v>7847</v>
      </c>
      <c r="H49" s="22">
        <v>7847</v>
      </c>
      <c r="I49" s="230"/>
    </row>
    <row r="50" spans="1:9" ht="23.25" x14ac:dyDescent="0.35">
      <c r="A50" s="19"/>
      <c r="B50" s="19"/>
      <c r="C50" s="19"/>
      <c r="D50" s="20">
        <v>9995</v>
      </c>
      <c r="E50" s="20">
        <v>2286</v>
      </c>
      <c r="F50" s="45" t="s">
        <v>48</v>
      </c>
      <c r="G50" s="22">
        <v>5000</v>
      </c>
      <c r="H50" s="22">
        <v>5000</v>
      </c>
      <c r="I50" s="230">
        <f t="shared" si="0"/>
        <v>0</v>
      </c>
    </row>
    <row r="51" spans="1:9" ht="23.25" x14ac:dyDescent="0.35">
      <c r="A51" s="19"/>
      <c r="B51" s="19"/>
      <c r="C51" s="19"/>
      <c r="D51" s="20">
        <v>9995</v>
      </c>
      <c r="E51" s="23">
        <v>2287</v>
      </c>
      <c r="F51" s="45" t="s">
        <v>49</v>
      </c>
      <c r="G51" s="22">
        <v>127376.57</v>
      </c>
      <c r="H51" s="22">
        <v>127376.57</v>
      </c>
      <c r="I51" s="230">
        <f t="shared" si="0"/>
        <v>0</v>
      </c>
    </row>
    <row r="52" spans="1:9" ht="24" thickBot="1" x14ac:dyDescent="0.4">
      <c r="A52" s="19"/>
      <c r="B52" s="19"/>
      <c r="C52" s="19"/>
      <c r="D52" s="20">
        <v>9995</v>
      </c>
      <c r="E52" s="20">
        <v>2288</v>
      </c>
      <c r="F52" s="45" t="s">
        <v>50</v>
      </c>
      <c r="G52" s="22">
        <v>50</v>
      </c>
      <c r="H52" s="22">
        <v>50</v>
      </c>
      <c r="I52" s="230">
        <f t="shared" si="0"/>
        <v>0</v>
      </c>
    </row>
    <row r="53" spans="1:9" ht="24" thickBot="1" x14ac:dyDescent="0.4">
      <c r="A53" s="46"/>
      <c r="B53" s="28"/>
      <c r="C53" s="28"/>
      <c r="D53" s="47"/>
      <c r="E53" s="29"/>
      <c r="F53" s="30" t="s">
        <v>51</v>
      </c>
      <c r="G53" s="48">
        <f>SUM(G22:G52)</f>
        <v>6185220.0700000012</v>
      </c>
      <c r="H53" s="49">
        <f>SUM(H22:H52)</f>
        <v>6063837.7800000012</v>
      </c>
      <c r="I53" s="230">
        <f t="shared" si="0"/>
        <v>121382.29000000004</v>
      </c>
    </row>
    <row r="54" spans="1:9" ht="23.25" x14ac:dyDescent="0.35">
      <c r="A54" s="50"/>
      <c r="B54" s="51"/>
      <c r="C54" s="51"/>
      <c r="D54" s="52"/>
      <c r="E54" s="52"/>
      <c r="F54" s="53" t="s">
        <v>52</v>
      </c>
      <c r="G54" s="54"/>
      <c r="H54" s="55"/>
      <c r="I54" s="230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2311</v>
      </c>
      <c r="F55" s="21" t="s">
        <v>53</v>
      </c>
      <c r="G55" s="22">
        <v>121397.7</v>
      </c>
      <c r="H55" s="22">
        <v>121397.7</v>
      </c>
      <c r="I55" s="230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2323</v>
      </c>
      <c r="F56" s="21" t="s">
        <v>54</v>
      </c>
      <c r="G56" s="22"/>
      <c r="H56" s="22"/>
      <c r="I56" s="230">
        <f t="shared" si="0"/>
        <v>0</v>
      </c>
    </row>
    <row r="57" spans="1:9" ht="23.25" x14ac:dyDescent="0.35">
      <c r="A57" s="19"/>
      <c r="B57" s="19"/>
      <c r="C57" s="19"/>
      <c r="D57" s="20">
        <v>9995</v>
      </c>
      <c r="E57" s="20">
        <v>2324</v>
      </c>
      <c r="F57" s="21" t="s">
        <v>156</v>
      </c>
      <c r="G57" s="22">
        <v>36108</v>
      </c>
      <c r="H57" s="22">
        <v>36108</v>
      </c>
      <c r="I57" s="230"/>
    </row>
    <row r="58" spans="1:9" ht="23.25" x14ac:dyDescent="0.35">
      <c r="A58" s="19"/>
      <c r="B58" s="19"/>
      <c r="C58" s="19"/>
      <c r="D58" s="20">
        <v>9995</v>
      </c>
      <c r="E58" s="20">
        <v>2331</v>
      </c>
      <c r="F58" s="21" t="s">
        <v>55</v>
      </c>
      <c r="G58" s="22"/>
      <c r="H58" s="22"/>
      <c r="I58" s="230">
        <f t="shared" si="0"/>
        <v>0</v>
      </c>
    </row>
    <row r="59" spans="1:9" ht="23.25" x14ac:dyDescent="0.35">
      <c r="A59" s="19"/>
      <c r="B59" s="19"/>
      <c r="C59" s="19"/>
      <c r="D59" s="20">
        <v>9995</v>
      </c>
      <c r="E59" s="20">
        <v>2334</v>
      </c>
      <c r="F59" s="21" t="s">
        <v>56</v>
      </c>
      <c r="G59" s="22"/>
      <c r="H59" s="22"/>
      <c r="I59" s="230">
        <f t="shared" si="0"/>
        <v>0</v>
      </c>
    </row>
    <row r="60" spans="1:9" ht="23.25" x14ac:dyDescent="0.35">
      <c r="A60" s="19"/>
      <c r="B60" s="19"/>
      <c r="C60" s="19"/>
      <c r="D60" s="20">
        <v>9995</v>
      </c>
      <c r="E60" s="20">
        <v>2341</v>
      </c>
      <c r="F60" s="21" t="s">
        <v>57</v>
      </c>
      <c r="G60" s="22"/>
      <c r="H60" s="22"/>
      <c r="I60" s="230">
        <f t="shared" si="0"/>
        <v>0</v>
      </c>
    </row>
    <row r="61" spans="1:9" ht="23.25" x14ac:dyDescent="0.35">
      <c r="A61" s="19"/>
      <c r="B61" s="19"/>
      <c r="C61" s="19"/>
      <c r="D61" s="20">
        <v>9995</v>
      </c>
      <c r="E61" s="20">
        <v>2351</v>
      </c>
      <c r="F61" s="21" t="s">
        <v>205</v>
      </c>
      <c r="G61" s="22">
        <v>34428.86</v>
      </c>
      <c r="H61" s="22">
        <v>34428.86</v>
      </c>
      <c r="I61" s="230"/>
    </row>
    <row r="62" spans="1:9" ht="23.25" x14ac:dyDescent="0.35">
      <c r="A62" s="19"/>
      <c r="B62" s="19"/>
      <c r="C62" s="19"/>
      <c r="D62" s="20">
        <v>9995</v>
      </c>
      <c r="E62" s="20">
        <v>2353</v>
      </c>
      <c r="F62" s="21" t="s">
        <v>58</v>
      </c>
      <c r="G62" s="22">
        <v>27000</v>
      </c>
      <c r="H62" s="22">
        <v>27000</v>
      </c>
      <c r="I62" s="230">
        <f t="shared" si="0"/>
        <v>0</v>
      </c>
    </row>
    <row r="63" spans="1:9" ht="23.25" x14ac:dyDescent="0.35">
      <c r="A63" s="19"/>
      <c r="B63" s="19"/>
      <c r="C63" s="19"/>
      <c r="D63" s="20">
        <v>9995</v>
      </c>
      <c r="E63" s="20">
        <v>2362</v>
      </c>
      <c r="F63" s="21" t="s">
        <v>147</v>
      </c>
      <c r="G63" s="22"/>
      <c r="H63" s="22"/>
      <c r="I63" s="230"/>
    </row>
    <row r="64" spans="1:9" ht="23.25" x14ac:dyDescent="0.35">
      <c r="A64" s="19"/>
      <c r="B64" s="19"/>
      <c r="C64" s="19"/>
      <c r="D64" s="20">
        <v>9995</v>
      </c>
      <c r="E64" s="20">
        <v>2363</v>
      </c>
      <c r="F64" s="21" t="s">
        <v>148</v>
      </c>
      <c r="G64" s="22">
        <v>15290</v>
      </c>
      <c r="H64" s="22">
        <v>15290</v>
      </c>
      <c r="I64" s="230"/>
    </row>
    <row r="65" spans="1:9" ht="23.25" x14ac:dyDescent="0.35">
      <c r="A65" s="19"/>
      <c r="B65" s="19"/>
      <c r="C65" s="19"/>
      <c r="D65" s="20">
        <v>9995</v>
      </c>
      <c r="E65" s="20">
        <v>2371</v>
      </c>
      <c r="F65" s="21" t="s">
        <v>59</v>
      </c>
      <c r="G65" s="22">
        <v>412062.66</v>
      </c>
      <c r="H65" s="22">
        <v>412062.66</v>
      </c>
      <c r="I65" s="230">
        <f t="shared" si="0"/>
        <v>0</v>
      </c>
    </row>
    <row r="66" spans="1:9" ht="23.25" x14ac:dyDescent="0.35">
      <c r="A66" s="19"/>
      <c r="B66" s="19"/>
      <c r="C66" s="19"/>
      <c r="D66" s="20">
        <v>9995</v>
      </c>
      <c r="E66" s="20">
        <v>2391</v>
      </c>
      <c r="F66" s="21" t="s">
        <v>60</v>
      </c>
      <c r="G66" s="22">
        <v>96465.94</v>
      </c>
      <c r="H66" s="22">
        <v>96465.94</v>
      </c>
      <c r="I66" s="230">
        <f t="shared" si="0"/>
        <v>0</v>
      </c>
    </row>
    <row r="67" spans="1:9" ht="23.25" x14ac:dyDescent="0.35">
      <c r="A67" s="19"/>
      <c r="B67" s="19"/>
      <c r="C67" s="19"/>
      <c r="D67" s="20">
        <v>9995</v>
      </c>
      <c r="E67" s="23">
        <v>2392</v>
      </c>
      <c r="F67" s="21" t="s">
        <v>61</v>
      </c>
      <c r="G67" s="22">
        <v>115787.6</v>
      </c>
      <c r="H67" s="22">
        <v>115787.6</v>
      </c>
      <c r="I67" s="230">
        <f t="shared" si="0"/>
        <v>0</v>
      </c>
    </row>
    <row r="68" spans="1:9" ht="23.25" x14ac:dyDescent="0.35">
      <c r="A68" s="19"/>
      <c r="B68" s="19"/>
      <c r="C68" s="19"/>
      <c r="D68" s="20">
        <v>9995</v>
      </c>
      <c r="E68" s="20">
        <v>2394</v>
      </c>
      <c r="F68" s="21" t="s">
        <v>62</v>
      </c>
      <c r="G68" s="22"/>
      <c r="H68" s="22"/>
      <c r="I68" s="230">
        <f t="shared" si="0"/>
        <v>0</v>
      </c>
    </row>
    <row r="69" spans="1:9" ht="23.25" x14ac:dyDescent="0.35">
      <c r="A69" s="19"/>
      <c r="B69" s="19"/>
      <c r="C69" s="19"/>
      <c r="D69" s="20">
        <v>9995</v>
      </c>
      <c r="E69" s="20">
        <v>2395</v>
      </c>
      <c r="F69" s="21" t="s">
        <v>63</v>
      </c>
      <c r="G69" s="22">
        <v>54687.56</v>
      </c>
      <c r="H69" s="22">
        <v>54687.56</v>
      </c>
      <c r="I69" s="230">
        <f t="shared" si="0"/>
        <v>0</v>
      </c>
    </row>
    <row r="70" spans="1:9" ht="23.25" x14ac:dyDescent="0.35">
      <c r="A70" s="19"/>
      <c r="B70" s="19"/>
      <c r="C70" s="19"/>
      <c r="D70" s="20">
        <v>9995</v>
      </c>
      <c r="E70" s="20">
        <v>2396</v>
      </c>
      <c r="F70" s="21" t="s">
        <v>64</v>
      </c>
      <c r="G70" s="22">
        <v>216910.31</v>
      </c>
      <c r="H70" s="22">
        <v>216910.31</v>
      </c>
      <c r="I70" s="230">
        <f t="shared" si="0"/>
        <v>0</v>
      </c>
    </row>
    <row r="71" spans="1:9" ht="23.25" x14ac:dyDescent="0.35">
      <c r="A71" s="56"/>
      <c r="B71" s="56"/>
      <c r="C71" s="56"/>
      <c r="D71" s="24">
        <v>9995</v>
      </c>
      <c r="E71" s="24">
        <v>2398</v>
      </c>
      <c r="F71" s="25" t="s">
        <v>138</v>
      </c>
      <c r="G71" s="26">
        <v>30090</v>
      </c>
      <c r="H71" s="26">
        <v>30090</v>
      </c>
      <c r="I71" s="230">
        <f t="shared" si="0"/>
        <v>0</v>
      </c>
    </row>
    <row r="72" spans="1:9" ht="24" thickBot="1" x14ac:dyDescent="0.4">
      <c r="A72" s="56"/>
      <c r="B72" s="56"/>
      <c r="C72" s="56"/>
      <c r="D72" s="24">
        <v>9995</v>
      </c>
      <c r="E72" s="24">
        <v>2399</v>
      </c>
      <c r="F72" s="25" t="s">
        <v>65</v>
      </c>
      <c r="G72" s="26">
        <v>8597.19</v>
      </c>
      <c r="H72" s="26">
        <v>8597.19</v>
      </c>
      <c r="I72" s="230">
        <f t="shared" si="0"/>
        <v>0</v>
      </c>
    </row>
    <row r="73" spans="1:9" ht="24" thickBot="1" x14ac:dyDescent="0.4">
      <c r="A73" s="57"/>
      <c r="B73" s="58"/>
      <c r="C73" s="58"/>
      <c r="D73" s="59"/>
      <c r="E73" s="60"/>
      <c r="F73" s="61" t="s">
        <v>66</v>
      </c>
      <c r="G73" s="62">
        <f>SUM(G55:G72)</f>
        <v>1168825.8199999998</v>
      </c>
      <c r="H73" s="63">
        <f>SUM(H55:H72)</f>
        <v>1168825.8199999998</v>
      </c>
      <c r="I73" s="230">
        <f t="shared" si="0"/>
        <v>0</v>
      </c>
    </row>
    <row r="74" spans="1:9" ht="23.25" x14ac:dyDescent="0.35">
      <c r="A74" s="50"/>
      <c r="B74" s="51"/>
      <c r="C74" s="51"/>
      <c r="D74" s="64"/>
      <c r="E74" s="64"/>
      <c r="F74" s="42" t="s">
        <v>67</v>
      </c>
      <c r="G74" s="65"/>
      <c r="H74" s="55"/>
      <c r="I74" s="230">
        <f t="shared" si="0"/>
        <v>0</v>
      </c>
    </row>
    <row r="75" spans="1:9" ht="23.25" x14ac:dyDescent="0.35">
      <c r="A75" s="19"/>
      <c r="B75" s="19"/>
      <c r="C75" s="19"/>
      <c r="D75" s="20">
        <v>9995</v>
      </c>
      <c r="E75" s="20">
        <v>2611</v>
      </c>
      <c r="F75" s="21" t="s">
        <v>68</v>
      </c>
      <c r="G75" s="22">
        <v>507998.9</v>
      </c>
      <c r="H75" s="22">
        <v>507998.9</v>
      </c>
      <c r="I75" s="230">
        <f t="shared" si="0"/>
        <v>0</v>
      </c>
    </row>
    <row r="76" spans="1:9" ht="23.25" x14ac:dyDescent="0.35">
      <c r="A76" s="19"/>
      <c r="B76" s="19"/>
      <c r="C76" s="19"/>
      <c r="D76" s="20">
        <v>9995</v>
      </c>
      <c r="E76" s="20">
        <v>2612</v>
      </c>
      <c r="F76" s="21" t="s">
        <v>185</v>
      </c>
      <c r="G76" s="22"/>
      <c r="H76" s="22"/>
      <c r="I76" s="230">
        <f t="shared" si="0"/>
        <v>0</v>
      </c>
    </row>
    <row r="77" spans="1:9" ht="23.25" x14ac:dyDescent="0.35">
      <c r="A77" s="19"/>
      <c r="B77" s="19"/>
      <c r="C77" s="19"/>
      <c r="D77" s="20">
        <v>9995</v>
      </c>
      <c r="E77" s="20">
        <v>2613</v>
      </c>
      <c r="F77" s="21" t="s">
        <v>69</v>
      </c>
      <c r="G77" s="22">
        <v>938087.33</v>
      </c>
      <c r="H77" s="22">
        <v>938087.33</v>
      </c>
      <c r="I77" s="230">
        <f t="shared" si="0"/>
        <v>0</v>
      </c>
    </row>
    <row r="78" spans="1:9" ht="23.25" x14ac:dyDescent="0.35">
      <c r="A78" s="19"/>
      <c r="B78" s="19"/>
      <c r="C78" s="19"/>
      <c r="D78" s="20">
        <v>9995</v>
      </c>
      <c r="E78" s="20">
        <v>2614</v>
      </c>
      <c r="F78" s="21" t="s">
        <v>186</v>
      </c>
      <c r="G78" s="22">
        <v>7778.64</v>
      </c>
      <c r="H78" s="22">
        <v>7778.64</v>
      </c>
      <c r="I78" s="230">
        <f t="shared" si="0"/>
        <v>0</v>
      </c>
    </row>
    <row r="79" spans="1:9" ht="23.25" x14ac:dyDescent="0.35">
      <c r="A79" s="19"/>
      <c r="B79" s="19"/>
      <c r="C79" s="19"/>
      <c r="D79" s="20">
        <v>9995</v>
      </c>
      <c r="E79" s="20">
        <v>2619</v>
      </c>
      <c r="F79" s="21" t="s">
        <v>166</v>
      </c>
      <c r="G79" s="22">
        <v>16984.87</v>
      </c>
      <c r="H79" s="22">
        <v>16984.87</v>
      </c>
      <c r="I79" s="230">
        <f t="shared" si="0"/>
        <v>0</v>
      </c>
    </row>
    <row r="80" spans="1:9" ht="23.25" x14ac:dyDescent="0.35">
      <c r="A80" s="19"/>
      <c r="B80" s="19"/>
      <c r="C80" s="19"/>
      <c r="D80" s="20">
        <v>9995</v>
      </c>
      <c r="E80" s="20">
        <v>2621</v>
      </c>
      <c r="F80" s="21" t="s">
        <v>206</v>
      </c>
      <c r="G80" s="22">
        <v>1641.4</v>
      </c>
      <c r="H80" s="22">
        <v>1641.4</v>
      </c>
      <c r="I80" s="230">
        <f t="shared" si="0"/>
        <v>0</v>
      </c>
    </row>
    <row r="81" spans="1:9" ht="23.25" x14ac:dyDescent="0.35">
      <c r="A81" s="19"/>
      <c r="B81" s="19"/>
      <c r="C81" s="19"/>
      <c r="D81" s="20">
        <v>9995</v>
      </c>
      <c r="E81" s="20">
        <v>2641</v>
      </c>
      <c r="F81" s="21" t="s">
        <v>70</v>
      </c>
      <c r="G81" s="22">
        <v>548301.4</v>
      </c>
      <c r="H81" s="22">
        <v>548301.4</v>
      </c>
      <c r="I81" s="230">
        <f t="shared" si="0"/>
        <v>0</v>
      </c>
    </row>
    <row r="82" spans="1:9" ht="23.25" x14ac:dyDescent="0.35">
      <c r="A82" s="19"/>
      <c r="B82" s="19"/>
      <c r="C82" s="19"/>
      <c r="D82" s="20">
        <v>9995</v>
      </c>
      <c r="E82" s="20">
        <v>2653</v>
      </c>
      <c r="F82" s="21" t="s">
        <v>207</v>
      </c>
      <c r="G82" s="22">
        <v>2374.98</v>
      </c>
      <c r="H82" s="22">
        <v>2374.98</v>
      </c>
      <c r="I82" s="230">
        <f t="shared" si="0"/>
        <v>0</v>
      </c>
    </row>
    <row r="83" spans="1:9" ht="23.25" x14ac:dyDescent="0.35">
      <c r="A83" s="19"/>
      <c r="B83" s="19"/>
      <c r="C83" s="19"/>
      <c r="D83" s="20">
        <v>9995</v>
      </c>
      <c r="E83" s="20">
        <v>2655</v>
      </c>
      <c r="F83" s="21" t="s">
        <v>71</v>
      </c>
      <c r="G83" s="22"/>
      <c r="H83" s="22"/>
      <c r="I83" s="230">
        <f t="shared" si="0"/>
        <v>0</v>
      </c>
    </row>
    <row r="84" spans="1:9" ht="23.25" x14ac:dyDescent="0.35">
      <c r="A84" s="19"/>
      <c r="B84" s="19"/>
      <c r="C84" s="19"/>
      <c r="D84" s="20">
        <v>9995</v>
      </c>
      <c r="E84" s="20">
        <v>2656</v>
      </c>
      <c r="F84" s="21" t="s">
        <v>188</v>
      </c>
      <c r="G84" s="22">
        <v>17472.099999999999</v>
      </c>
      <c r="H84" s="22">
        <v>17472.099999999999</v>
      </c>
      <c r="I84" s="230">
        <f t="shared" si="0"/>
        <v>0</v>
      </c>
    </row>
    <row r="85" spans="1:9" ht="23.25" x14ac:dyDescent="0.35">
      <c r="A85" s="19"/>
      <c r="B85" s="19"/>
      <c r="C85" s="19"/>
      <c r="D85" s="20">
        <v>9995</v>
      </c>
      <c r="E85" s="20">
        <v>2657</v>
      </c>
      <c r="F85" s="21" t="s">
        <v>72</v>
      </c>
      <c r="G85" s="22">
        <v>3040.14</v>
      </c>
      <c r="H85" s="22">
        <v>3040.14</v>
      </c>
      <c r="I85" s="230">
        <f t="shared" si="0"/>
        <v>0</v>
      </c>
    </row>
    <row r="86" spans="1:9" ht="23.25" x14ac:dyDescent="0.35">
      <c r="A86" s="19"/>
      <c r="B86" s="19"/>
      <c r="C86" s="19"/>
      <c r="D86" s="20">
        <v>9995</v>
      </c>
      <c r="E86" s="20">
        <v>2658</v>
      </c>
      <c r="F86" s="21" t="s">
        <v>73</v>
      </c>
      <c r="G86" s="22">
        <v>27588.6</v>
      </c>
      <c r="H86" s="22">
        <v>27588.6</v>
      </c>
      <c r="I86" s="230">
        <f t="shared" si="0"/>
        <v>0</v>
      </c>
    </row>
    <row r="87" spans="1:9" ht="23.25" x14ac:dyDescent="0.35">
      <c r="A87" s="19"/>
      <c r="B87" s="19"/>
      <c r="C87" s="19"/>
      <c r="D87" s="20">
        <v>9995</v>
      </c>
      <c r="E87" s="20">
        <v>2662</v>
      </c>
      <c r="F87" s="25" t="s">
        <v>142</v>
      </c>
      <c r="G87" s="22">
        <v>10616581.220000001</v>
      </c>
      <c r="H87" s="22">
        <v>10616581.220000001</v>
      </c>
      <c r="I87" s="230">
        <f t="shared" ref="I87:I150" si="1">+G87-H87</f>
        <v>0</v>
      </c>
    </row>
    <row r="88" spans="1:9" ht="23.25" x14ac:dyDescent="0.35">
      <c r="A88" s="19"/>
      <c r="B88" s="19"/>
      <c r="C88" s="19"/>
      <c r="D88" s="20">
        <v>9995</v>
      </c>
      <c r="E88" s="23">
        <v>2683</v>
      </c>
      <c r="F88" s="25" t="s">
        <v>74</v>
      </c>
      <c r="G88" s="22">
        <v>10509.3</v>
      </c>
      <c r="H88" s="22">
        <v>10509.3</v>
      </c>
      <c r="I88" s="230">
        <f t="shared" si="1"/>
        <v>0</v>
      </c>
    </row>
    <row r="89" spans="1:9" ht="23.25" x14ac:dyDescent="0.35">
      <c r="A89" s="56"/>
      <c r="B89" s="56"/>
      <c r="C89" s="56"/>
      <c r="D89" s="24">
        <v>9995</v>
      </c>
      <c r="E89" s="234">
        <v>2688</v>
      </c>
      <c r="F89" s="25" t="s">
        <v>143</v>
      </c>
      <c r="G89" s="22"/>
      <c r="H89" s="22"/>
      <c r="I89" s="230">
        <f t="shared" si="1"/>
        <v>0</v>
      </c>
    </row>
    <row r="90" spans="1:9" ht="24" thickBot="1" x14ac:dyDescent="0.4">
      <c r="A90" s="56"/>
      <c r="B90" s="56"/>
      <c r="C90" s="56"/>
      <c r="D90" s="24">
        <v>9995</v>
      </c>
      <c r="E90" s="24">
        <v>2712</v>
      </c>
      <c r="F90" s="21" t="s">
        <v>75</v>
      </c>
      <c r="G90" s="22"/>
      <c r="H90" s="22"/>
      <c r="I90" s="230">
        <f t="shared" si="1"/>
        <v>0</v>
      </c>
    </row>
    <row r="91" spans="1:9" ht="24" thickBot="1" x14ac:dyDescent="0.4">
      <c r="A91" s="57"/>
      <c r="B91" s="58"/>
      <c r="C91" s="58"/>
      <c r="D91" s="66"/>
      <c r="E91" s="67"/>
      <c r="F91" s="61" t="s">
        <v>76</v>
      </c>
      <c r="G91" s="62">
        <f>SUM(G75:G90)</f>
        <v>12698358.880000001</v>
      </c>
      <c r="H91" s="68">
        <f>SUM(H75:H90)</f>
        <v>12698358.880000001</v>
      </c>
      <c r="I91" s="230">
        <f t="shared" si="1"/>
        <v>0</v>
      </c>
    </row>
    <row r="92" spans="1:9" ht="24" thickBot="1" x14ac:dyDescent="0.4">
      <c r="A92" s="32"/>
      <c r="B92" s="69"/>
      <c r="C92" s="69"/>
      <c r="D92" s="70"/>
      <c r="E92" s="70"/>
      <c r="F92" s="35"/>
      <c r="G92" s="36"/>
      <c r="H92" s="37"/>
      <c r="I92" s="230">
        <f t="shared" si="1"/>
        <v>0</v>
      </c>
    </row>
    <row r="93" spans="1:9" ht="24" thickBot="1" x14ac:dyDescent="0.4">
      <c r="A93" s="38"/>
      <c r="B93" s="39"/>
      <c r="C93" s="39"/>
      <c r="D93" s="71"/>
      <c r="E93" s="72"/>
      <c r="F93" s="30" t="s">
        <v>77</v>
      </c>
      <c r="G93" s="73">
        <f>+G91+G73+G53+G19</f>
        <v>45487447.820000008</v>
      </c>
      <c r="H93" s="74">
        <f>+H91+H73+H53+H19</f>
        <v>45234078.88000001</v>
      </c>
      <c r="I93" s="230">
        <f t="shared" si="1"/>
        <v>253368.93999999762</v>
      </c>
    </row>
    <row r="94" spans="1:9" ht="24" thickBot="1" x14ac:dyDescent="0.4">
      <c r="A94" s="32"/>
      <c r="B94" s="69"/>
      <c r="C94" s="69"/>
      <c r="D94" s="70"/>
      <c r="E94" s="70"/>
      <c r="F94" s="75"/>
      <c r="G94" s="76"/>
      <c r="H94" s="77"/>
      <c r="I94" s="230">
        <f t="shared" si="1"/>
        <v>0</v>
      </c>
    </row>
    <row r="95" spans="1:9" ht="24" thickBot="1" x14ac:dyDescent="0.4">
      <c r="A95" s="78" t="s">
        <v>2</v>
      </c>
      <c r="B95" s="79" t="s">
        <v>3</v>
      </c>
      <c r="C95" s="80" t="s">
        <v>4</v>
      </c>
      <c r="D95" s="79" t="s">
        <v>5</v>
      </c>
      <c r="E95" s="79" t="s">
        <v>6</v>
      </c>
      <c r="F95" s="81"/>
      <c r="G95" s="82"/>
      <c r="H95" s="83"/>
      <c r="I95" s="230">
        <f t="shared" si="1"/>
        <v>0</v>
      </c>
    </row>
    <row r="96" spans="1:9" ht="24" thickBot="1" x14ac:dyDescent="0.4">
      <c r="A96" s="84">
        <v>11</v>
      </c>
      <c r="B96" s="85"/>
      <c r="C96" s="86">
        <v>2</v>
      </c>
      <c r="D96" s="85"/>
      <c r="E96" s="14"/>
      <c r="F96" s="87" t="s">
        <v>9</v>
      </c>
      <c r="G96" s="88" t="s">
        <v>7</v>
      </c>
      <c r="H96" s="89" t="s">
        <v>8</v>
      </c>
      <c r="I96" s="230"/>
    </row>
    <row r="97" spans="1:9" ht="23.25" x14ac:dyDescent="0.35">
      <c r="A97" s="90"/>
      <c r="B97" s="91"/>
      <c r="C97" s="91"/>
      <c r="D97" s="92">
        <v>100</v>
      </c>
      <c r="E97" s="93">
        <v>2111</v>
      </c>
      <c r="F97" s="94" t="s">
        <v>10</v>
      </c>
      <c r="G97" s="95">
        <v>5188778.99</v>
      </c>
      <c r="H97" s="95">
        <v>5188778.99</v>
      </c>
      <c r="I97" s="230">
        <f t="shared" si="1"/>
        <v>0</v>
      </c>
    </row>
    <row r="98" spans="1:9" ht="23.25" x14ac:dyDescent="0.35">
      <c r="A98" s="249"/>
      <c r="B98" s="91"/>
      <c r="C98" s="91"/>
      <c r="D98" s="92">
        <v>100</v>
      </c>
      <c r="E98" s="93">
        <v>2151</v>
      </c>
      <c r="F98" s="21" t="s">
        <v>18</v>
      </c>
      <c r="G98" s="95">
        <v>357448.78</v>
      </c>
      <c r="H98" s="95">
        <v>357448.78</v>
      </c>
      <c r="I98" s="230">
        <f t="shared" si="1"/>
        <v>0</v>
      </c>
    </row>
    <row r="99" spans="1:9" ht="23.25" x14ac:dyDescent="0.35">
      <c r="A99" s="249"/>
      <c r="B99" s="91"/>
      <c r="C99" s="91"/>
      <c r="D99" s="92">
        <v>100</v>
      </c>
      <c r="E99" s="93">
        <v>2152</v>
      </c>
      <c r="F99" s="21" t="s">
        <v>19</v>
      </c>
      <c r="G99" s="95">
        <v>364949.98</v>
      </c>
      <c r="H99" s="95">
        <v>364949.98</v>
      </c>
      <c r="I99" s="230">
        <f t="shared" si="1"/>
        <v>0</v>
      </c>
    </row>
    <row r="100" spans="1:9" ht="23.25" x14ac:dyDescent="0.35">
      <c r="A100" s="249"/>
      <c r="B100" s="91"/>
      <c r="C100" s="91"/>
      <c r="D100" s="92">
        <v>100</v>
      </c>
      <c r="E100" s="93">
        <v>2153</v>
      </c>
      <c r="F100" s="25" t="s">
        <v>20</v>
      </c>
      <c r="G100" s="95">
        <v>43950.89</v>
      </c>
      <c r="H100" s="95">
        <v>43950.89</v>
      </c>
      <c r="I100" s="230">
        <f t="shared" si="1"/>
        <v>0</v>
      </c>
    </row>
    <row r="101" spans="1:9" ht="23.25" x14ac:dyDescent="0.35">
      <c r="A101" s="19"/>
      <c r="B101" s="19"/>
      <c r="C101" s="19"/>
      <c r="D101" s="20">
        <v>9995</v>
      </c>
      <c r="E101" s="23">
        <v>2111</v>
      </c>
      <c r="F101" s="21" t="s">
        <v>10</v>
      </c>
      <c r="G101" s="250">
        <v>7133599.7000000002</v>
      </c>
      <c r="H101" s="250">
        <v>7133599.7000000002</v>
      </c>
      <c r="I101" s="230">
        <f t="shared" si="1"/>
        <v>0</v>
      </c>
    </row>
    <row r="102" spans="1:9" ht="23.25" x14ac:dyDescent="0.35">
      <c r="A102" s="19"/>
      <c r="B102" s="19"/>
      <c r="C102" s="19"/>
      <c r="D102" s="20">
        <v>9995</v>
      </c>
      <c r="E102" s="20">
        <v>2112</v>
      </c>
      <c r="F102" s="21" t="s">
        <v>11</v>
      </c>
      <c r="G102" s="22">
        <v>267057.87</v>
      </c>
      <c r="H102" s="22">
        <v>267057.87</v>
      </c>
      <c r="I102" s="230">
        <f t="shared" si="1"/>
        <v>0</v>
      </c>
    </row>
    <row r="103" spans="1:9" ht="23.25" x14ac:dyDescent="0.35">
      <c r="A103" s="19"/>
      <c r="B103" s="19"/>
      <c r="C103" s="19"/>
      <c r="D103" s="20">
        <v>9995</v>
      </c>
      <c r="E103" s="20">
        <v>2114</v>
      </c>
      <c r="F103" s="21" t="s">
        <v>12</v>
      </c>
      <c r="G103" s="22"/>
      <c r="H103" s="22"/>
      <c r="I103" s="230">
        <f t="shared" si="1"/>
        <v>0</v>
      </c>
    </row>
    <row r="104" spans="1:9" ht="23.25" x14ac:dyDescent="0.35">
      <c r="A104" s="19"/>
      <c r="B104" s="19"/>
      <c r="C104" s="19"/>
      <c r="D104" s="20">
        <v>9995</v>
      </c>
      <c r="E104" s="20">
        <v>2115</v>
      </c>
      <c r="F104" s="21" t="s">
        <v>13</v>
      </c>
      <c r="G104" s="22"/>
      <c r="H104" s="22"/>
      <c r="I104" s="230">
        <f t="shared" si="1"/>
        <v>0</v>
      </c>
    </row>
    <row r="105" spans="1:9" ht="23.25" x14ac:dyDescent="0.35">
      <c r="A105" s="19"/>
      <c r="B105" s="19"/>
      <c r="C105" s="19"/>
      <c r="D105" s="20">
        <v>9995</v>
      </c>
      <c r="E105" s="20">
        <v>2116</v>
      </c>
      <c r="F105" s="21" t="s">
        <v>14</v>
      </c>
      <c r="G105" s="22"/>
      <c r="H105" s="22"/>
      <c r="I105" s="230">
        <f t="shared" si="1"/>
        <v>0</v>
      </c>
    </row>
    <row r="106" spans="1:9" ht="23.25" x14ac:dyDescent="0.35">
      <c r="A106" s="19"/>
      <c r="B106" s="19"/>
      <c r="C106" s="19"/>
      <c r="D106" s="20">
        <v>9995</v>
      </c>
      <c r="E106" s="23">
        <v>2122</v>
      </c>
      <c r="F106" s="21" t="s">
        <v>15</v>
      </c>
      <c r="G106" s="22"/>
      <c r="H106" s="22"/>
      <c r="I106" s="230">
        <f t="shared" si="1"/>
        <v>0</v>
      </c>
    </row>
    <row r="107" spans="1:9" ht="23.25" x14ac:dyDescent="0.35">
      <c r="A107" s="19"/>
      <c r="B107" s="19"/>
      <c r="C107" s="19"/>
      <c r="D107" s="20">
        <v>9995</v>
      </c>
      <c r="E107" s="23">
        <v>2131</v>
      </c>
      <c r="F107" s="21" t="s">
        <v>208</v>
      </c>
      <c r="G107" s="22">
        <v>25000</v>
      </c>
      <c r="H107" s="22">
        <v>25000</v>
      </c>
      <c r="I107" s="230"/>
    </row>
    <row r="108" spans="1:9" ht="23.25" x14ac:dyDescent="0.35">
      <c r="A108" s="19"/>
      <c r="B108" s="19"/>
      <c r="C108" s="19"/>
      <c r="D108" s="20">
        <v>9995</v>
      </c>
      <c r="E108" s="20">
        <v>2132</v>
      </c>
      <c r="F108" s="21" t="s">
        <v>16</v>
      </c>
      <c r="G108" s="22"/>
      <c r="H108" s="22"/>
      <c r="I108" s="230">
        <f t="shared" si="1"/>
        <v>0</v>
      </c>
    </row>
    <row r="109" spans="1:9" ht="23.25" x14ac:dyDescent="0.35">
      <c r="A109" s="19"/>
      <c r="B109" s="19"/>
      <c r="C109" s="19"/>
      <c r="D109" s="20">
        <v>9995</v>
      </c>
      <c r="E109" s="20">
        <v>2141</v>
      </c>
      <c r="F109" s="21" t="s">
        <v>17</v>
      </c>
      <c r="G109" s="22"/>
      <c r="H109" s="22"/>
      <c r="I109" s="230">
        <f t="shared" si="1"/>
        <v>0</v>
      </c>
    </row>
    <row r="110" spans="1:9" ht="23.25" x14ac:dyDescent="0.35">
      <c r="A110" s="19"/>
      <c r="B110" s="19"/>
      <c r="C110" s="19"/>
      <c r="D110" s="20">
        <v>9995</v>
      </c>
      <c r="E110" s="20">
        <v>2151</v>
      </c>
      <c r="F110" s="21" t="s">
        <v>18</v>
      </c>
      <c r="G110" s="250">
        <v>478000.88</v>
      </c>
      <c r="H110" s="250">
        <v>478000.88</v>
      </c>
      <c r="I110" s="230">
        <f t="shared" si="1"/>
        <v>0</v>
      </c>
    </row>
    <row r="111" spans="1:9" ht="23.25" x14ac:dyDescent="0.35">
      <c r="A111" s="19"/>
      <c r="B111" s="19"/>
      <c r="C111" s="19"/>
      <c r="D111" s="20">
        <v>9995</v>
      </c>
      <c r="E111" s="20">
        <v>2152</v>
      </c>
      <c r="F111" s="21" t="s">
        <v>19</v>
      </c>
      <c r="G111" s="22">
        <v>478674.99</v>
      </c>
      <c r="H111" s="22">
        <v>478674.99</v>
      </c>
      <c r="I111" s="230">
        <f t="shared" si="1"/>
        <v>0</v>
      </c>
    </row>
    <row r="112" spans="1:9" ht="24" thickBot="1" x14ac:dyDescent="0.4">
      <c r="A112" s="56"/>
      <c r="B112" s="56"/>
      <c r="C112" s="56"/>
      <c r="D112" s="24">
        <v>9995</v>
      </c>
      <c r="E112" s="24">
        <v>2153</v>
      </c>
      <c r="F112" s="25" t="s">
        <v>20</v>
      </c>
      <c r="G112" s="22">
        <v>65886.990000000005</v>
      </c>
      <c r="H112" s="22">
        <v>65886.990000000005</v>
      </c>
      <c r="I112" s="230">
        <f t="shared" si="1"/>
        <v>0</v>
      </c>
    </row>
    <row r="113" spans="1:9" ht="24" thickBot="1" x14ac:dyDescent="0.4">
      <c r="A113" s="96"/>
      <c r="B113" s="97"/>
      <c r="C113" s="97"/>
      <c r="D113" s="98"/>
      <c r="E113" s="98"/>
      <c r="F113" s="99" t="s">
        <v>21</v>
      </c>
      <c r="G113" s="100">
        <f>SUM(G97:G112)</f>
        <v>14403349.07</v>
      </c>
      <c r="H113" s="101">
        <f>SUM(H97:H112)</f>
        <v>14403349.07</v>
      </c>
      <c r="I113" s="230">
        <f t="shared" si="1"/>
        <v>0</v>
      </c>
    </row>
    <row r="114" spans="1:9" ht="24" thickBot="1" x14ac:dyDescent="0.4">
      <c r="A114" s="32"/>
      <c r="B114" s="33"/>
      <c r="C114" s="33"/>
      <c r="D114" s="34"/>
      <c r="E114" s="34"/>
      <c r="F114" s="35"/>
      <c r="G114" s="36"/>
      <c r="H114" s="102"/>
      <c r="I114" s="230">
        <f t="shared" si="1"/>
        <v>0</v>
      </c>
    </row>
    <row r="115" spans="1:9" ht="23.25" x14ac:dyDescent="0.35">
      <c r="A115" s="38"/>
      <c r="B115" s="39"/>
      <c r="C115" s="39"/>
      <c r="D115" s="40"/>
      <c r="E115" s="41"/>
      <c r="F115" s="42" t="s">
        <v>22</v>
      </c>
      <c r="G115" s="251"/>
      <c r="H115" s="252"/>
      <c r="I115" s="230">
        <f t="shared" si="1"/>
        <v>0</v>
      </c>
    </row>
    <row r="116" spans="1:9" ht="23.25" x14ac:dyDescent="0.35">
      <c r="A116" s="19"/>
      <c r="B116" s="19"/>
      <c r="C116" s="19"/>
      <c r="D116" s="20">
        <v>9995</v>
      </c>
      <c r="E116" s="20">
        <v>2212</v>
      </c>
      <c r="F116" s="45" t="s">
        <v>23</v>
      </c>
      <c r="G116" s="22"/>
      <c r="H116" s="22"/>
      <c r="I116" s="230">
        <f t="shared" si="1"/>
        <v>0</v>
      </c>
    </row>
    <row r="117" spans="1:9" ht="23.25" x14ac:dyDescent="0.35">
      <c r="A117" s="19"/>
      <c r="B117" s="19"/>
      <c r="C117" s="19"/>
      <c r="D117" s="23">
        <v>9995</v>
      </c>
      <c r="E117" s="23">
        <v>2213</v>
      </c>
      <c r="F117" s="45" t="s">
        <v>24</v>
      </c>
      <c r="G117" s="22">
        <v>200</v>
      </c>
      <c r="H117" s="22">
        <v>200</v>
      </c>
      <c r="I117" s="230">
        <f t="shared" si="1"/>
        <v>0</v>
      </c>
    </row>
    <row r="118" spans="1:9" ht="23.25" x14ac:dyDescent="0.35">
      <c r="A118" s="19"/>
      <c r="B118" s="19"/>
      <c r="C118" s="19"/>
      <c r="D118" s="23">
        <v>9995</v>
      </c>
      <c r="E118" s="23">
        <v>2214</v>
      </c>
      <c r="F118" s="45" t="s">
        <v>25</v>
      </c>
      <c r="G118" s="22">
        <v>2380</v>
      </c>
      <c r="H118" s="22">
        <v>2380</v>
      </c>
      <c r="I118" s="230">
        <f t="shared" si="1"/>
        <v>0</v>
      </c>
    </row>
    <row r="119" spans="1:9" ht="23.25" x14ac:dyDescent="0.35">
      <c r="A119" s="19"/>
      <c r="B119" s="19"/>
      <c r="C119" s="19"/>
      <c r="D119" s="23">
        <v>9995</v>
      </c>
      <c r="E119" s="23">
        <v>2215</v>
      </c>
      <c r="F119" s="45" t="s">
        <v>162</v>
      </c>
      <c r="G119" s="22">
        <v>176824.44</v>
      </c>
      <c r="H119" s="22">
        <v>176824.44</v>
      </c>
      <c r="I119" s="230">
        <f t="shared" si="1"/>
        <v>0</v>
      </c>
    </row>
    <row r="120" spans="1:9" ht="23.25" x14ac:dyDescent="0.35">
      <c r="A120" s="19"/>
      <c r="B120" s="19"/>
      <c r="C120" s="19"/>
      <c r="D120" s="23">
        <v>9995</v>
      </c>
      <c r="E120" s="23">
        <v>2216</v>
      </c>
      <c r="F120" s="45" t="s">
        <v>26</v>
      </c>
      <c r="G120" s="22">
        <v>560457.34</v>
      </c>
      <c r="H120" s="22">
        <v>560457.34</v>
      </c>
      <c r="I120" s="230">
        <f t="shared" si="1"/>
        <v>0</v>
      </c>
    </row>
    <row r="121" spans="1:9" ht="23.25" x14ac:dyDescent="0.35">
      <c r="A121" s="19"/>
      <c r="B121" s="19"/>
      <c r="C121" s="19"/>
      <c r="D121" s="23">
        <v>9995</v>
      </c>
      <c r="E121" s="23">
        <v>2217</v>
      </c>
      <c r="F121" s="45" t="s">
        <v>27</v>
      </c>
      <c r="G121" s="22">
        <v>1614</v>
      </c>
      <c r="H121" s="22">
        <v>1614</v>
      </c>
      <c r="I121" s="230">
        <f t="shared" si="1"/>
        <v>0</v>
      </c>
    </row>
    <row r="122" spans="1:9" ht="23.25" x14ac:dyDescent="0.35">
      <c r="A122" s="19"/>
      <c r="B122" s="19"/>
      <c r="C122" s="19"/>
      <c r="D122" s="23">
        <v>9995</v>
      </c>
      <c r="E122" s="23">
        <v>2218</v>
      </c>
      <c r="F122" s="45" t="s">
        <v>163</v>
      </c>
      <c r="G122" s="22">
        <v>2847</v>
      </c>
      <c r="H122" s="22">
        <v>2847</v>
      </c>
      <c r="I122" s="230">
        <f t="shared" si="1"/>
        <v>0</v>
      </c>
    </row>
    <row r="123" spans="1:9" ht="23.25" x14ac:dyDescent="0.35">
      <c r="A123" s="19"/>
      <c r="B123" s="19"/>
      <c r="C123" s="19"/>
      <c r="D123" s="23">
        <v>9995</v>
      </c>
      <c r="E123" s="23">
        <v>2221</v>
      </c>
      <c r="F123" s="45" t="s">
        <v>28</v>
      </c>
      <c r="G123" s="22"/>
      <c r="H123" s="22"/>
      <c r="I123" s="230">
        <f t="shared" si="1"/>
        <v>0</v>
      </c>
    </row>
    <row r="124" spans="1:9" ht="23.25" x14ac:dyDescent="0.35">
      <c r="A124" s="19"/>
      <c r="B124" s="19"/>
      <c r="C124" s="19"/>
      <c r="D124" s="23">
        <v>9995</v>
      </c>
      <c r="E124" s="23">
        <v>2222</v>
      </c>
      <c r="F124" s="45" t="s">
        <v>29</v>
      </c>
      <c r="G124" s="22"/>
      <c r="H124" s="22"/>
      <c r="I124" s="230">
        <f t="shared" si="1"/>
        <v>0</v>
      </c>
    </row>
    <row r="125" spans="1:9" ht="23.25" x14ac:dyDescent="0.35">
      <c r="A125" s="19"/>
      <c r="B125" s="19"/>
      <c r="C125" s="19"/>
      <c r="D125" s="20">
        <v>9995</v>
      </c>
      <c r="E125" s="20">
        <v>2231</v>
      </c>
      <c r="F125" s="45" t="s">
        <v>30</v>
      </c>
      <c r="G125" s="22"/>
      <c r="H125" s="22"/>
      <c r="I125" s="230">
        <f t="shared" si="1"/>
        <v>0</v>
      </c>
    </row>
    <row r="126" spans="1:9" ht="23.25" x14ac:dyDescent="0.35">
      <c r="A126" s="19"/>
      <c r="B126" s="19"/>
      <c r="C126" s="19"/>
      <c r="D126" s="20">
        <v>9995</v>
      </c>
      <c r="E126" s="20">
        <v>2232</v>
      </c>
      <c r="F126" s="45" t="s">
        <v>31</v>
      </c>
      <c r="G126" s="22"/>
      <c r="H126" s="22"/>
      <c r="I126" s="230">
        <f t="shared" si="1"/>
        <v>0</v>
      </c>
    </row>
    <row r="127" spans="1:9" ht="23.25" x14ac:dyDescent="0.35">
      <c r="A127" s="19"/>
      <c r="B127" s="19"/>
      <c r="C127" s="19"/>
      <c r="D127" s="20">
        <v>9995</v>
      </c>
      <c r="E127" s="20">
        <v>2241</v>
      </c>
      <c r="F127" s="45" t="s">
        <v>32</v>
      </c>
      <c r="G127" s="22"/>
      <c r="H127" s="22"/>
      <c r="I127" s="230">
        <f t="shared" si="1"/>
        <v>0</v>
      </c>
    </row>
    <row r="128" spans="1:9" ht="23.25" x14ac:dyDescent="0.35">
      <c r="A128" s="19"/>
      <c r="B128" s="19"/>
      <c r="C128" s="19"/>
      <c r="D128" s="20">
        <v>9995</v>
      </c>
      <c r="E128" s="20">
        <v>2242</v>
      </c>
      <c r="F128" s="45" t="s">
        <v>33</v>
      </c>
      <c r="G128" s="22"/>
      <c r="H128" s="22"/>
      <c r="I128" s="230">
        <f t="shared" si="1"/>
        <v>0</v>
      </c>
    </row>
    <row r="129" spans="1:9" ht="23.25" x14ac:dyDescent="0.35">
      <c r="A129" s="19"/>
      <c r="B129" s="19"/>
      <c r="C129" s="19"/>
      <c r="D129" s="20">
        <v>9995</v>
      </c>
      <c r="E129" s="20">
        <v>2243</v>
      </c>
      <c r="F129" s="45" t="s">
        <v>34</v>
      </c>
      <c r="G129" s="22"/>
      <c r="H129" s="22"/>
      <c r="I129" s="230">
        <f t="shared" si="1"/>
        <v>0</v>
      </c>
    </row>
    <row r="130" spans="1:9" ht="23.25" x14ac:dyDescent="0.35">
      <c r="A130" s="19"/>
      <c r="B130" s="19"/>
      <c r="C130" s="19"/>
      <c r="D130" s="20">
        <v>9995</v>
      </c>
      <c r="E130" s="20">
        <v>2244</v>
      </c>
      <c r="F130" s="45" t="s">
        <v>35</v>
      </c>
      <c r="G130" s="22"/>
      <c r="H130" s="22"/>
      <c r="I130" s="230">
        <f t="shared" si="1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2251</v>
      </c>
      <c r="F131" s="45" t="s">
        <v>36</v>
      </c>
      <c r="G131" s="22">
        <v>1653908.63</v>
      </c>
      <c r="H131" s="22">
        <v>1630717.72</v>
      </c>
      <c r="I131" s="230">
        <f t="shared" si="1"/>
        <v>23190.909999999916</v>
      </c>
    </row>
    <row r="132" spans="1:9" ht="23.25" x14ac:dyDescent="0.35">
      <c r="A132" s="19"/>
      <c r="B132" s="19"/>
      <c r="C132" s="19"/>
      <c r="D132" s="20">
        <v>9995</v>
      </c>
      <c r="E132" s="20">
        <v>2253</v>
      </c>
      <c r="F132" s="45" t="s">
        <v>37</v>
      </c>
      <c r="G132" s="22"/>
      <c r="H132" s="22"/>
      <c r="I132" s="230">
        <f t="shared" si="1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2254</v>
      </c>
      <c r="F133" s="45" t="s">
        <v>38</v>
      </c>
      <c r="G133" s="22"/>
      <c r="H133" s="22"/>
      <c r="I133" s="230">
        <f t="shared" si="1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2258</v>
      </c>
      <c r="F134" s="45" t="s">
        <v>39</v>
      </c>
      <c r="G134" s="22">
        <v>2655</v>
      </c>
      <c r="H134" s="22">
        <v>2655</v>
      </c>
      <c r="I134" s="230">
        <f t="shared" si="1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2261</v>
      </c>
      <c r="F135" s="45" t="s">
        <v>40</v>
      </c>
      <c r="G135" s="22"/>
      <c r="H135" s="22"/>
      <c r="I135" s="230">
        <f t="shared" si="1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2262</v>
      </c>
      <c r="F136" s="45" t="s">
        <v>41</v>
      </c>
      <c r="G136" s="22"/>
      <c r="H136" s="22"/>
      <c r="I136" s="230">
        <f t="shared" si="1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2263</v>
      </c>
      <c r="F137" s="45" t="s">
        <v>42</v>
      </c>
      <c r="G137" s="22"/>
      <c r="H137" s="22"/>
      <c r="I137" s="230">
        <f t="shared" si="1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2271</v>
      </c>
      <c r="F138" s="45" t="s">
        <v>43</v>
      </c>
      <c r="G138" s="22"/>
      <c r="H138" s="22"/>
      <c r="I138" s="230">
        <f t="shared" si="1"/>
        <v>0</v>
      </c>
    </row>
    <row r="139" spans="1:9" ht="23.25" x14ac:dyDescent="0.35">
      <c r="A139" s="19"/>
      <c r="B139" s="19"/>
      <c r="C139" s="19"/>
      <c r="D139" s="20">
        <v>9995</v>
      </c>
      <c r="E139" s="20">
        <v>2272</v>
      </c>
      <c r="F139" s="45" t="s">
        <v>44</v>
      </c>
      <c r="G139" s="22">
        <v>15812</v>
      </c>
      <c r="H139" s="22">
        <v>15812</v>
      </c>
      <c r="I139" s="230">
        <f t="shared" si="1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2281</v>
      </c>
      <c r="F140" s="45" t="s">
        <v>45</v>
      </c>
      <c r="G140" s="22"/>
      <c r="H140" s="22"/>
      <c r="I140" s="230">
        <f t="shared" si="1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2282</v>
      </c>
      <c r="F141" s="45" t="s">
        <v>46</v>
      </c>
      <c r="G141" s="22"/>
      <c r="H141" s="22"/>
      <c r="I141" s="230">
        <f t="shared" si="1"/>
        <v>0</v>
      </c>
    </row>
    <row r="142" spans="1:9" ht="23.25" x14ac:dyDescent="0.35">
      <c r="A142" s="19"/>
      <c r="B142" s="19"/>
      <c r="C142" s="19"/>
      <c r="D142" s="20">
        <v>9995</v>
      </c>
      <c r="E142" s="20">
        <v>2284</v>
      </c>
      <c r="F142" s="45" t="s">
        <v>47</v>
      </c>
      <c r="G142" s="22"/>
      <c r="H142" s="22"/>
      <c r="I142" s="230">
        <f t="shared" si="1"/>
        <v>0</v>
      </c>
    </row>
    <row r="143" spans="1:9" ht="23.25" x14ac:dyDescent="0.35">
      <c r="A143" s="19"/>
      <c r="B143" s="19"/>
      <c r="C143" s="19"/>
      <c r="D143" s="20">
        <v>9995</v>
      </c>
      <c r="E143" s="20">
        <v>2286</v>
      </c>
      <c r="F143" s="45" t="s">
        <v>48</v>
      </c>
      <c r="G143" s="22"/>
      <c r="H143" s="22"/>
      <c r="I143" s="230">
        <f t="shared" si="1"/>
        <v>0</v>
      </c>
    </row>
    <row r="144" spans="1:9" ht="23.25" x14ac:dyDescent="0.35">
      <c r="A144" s="19"/>
      <c r="B144" s="19"/>
      <c r="C144" s="19"/>
      <c r="D144" s="20">
        <v>9995</v>
      </c>
      <c r="E144" s="23">
        <v>2287</v>
      </c>
      <c r="F144" s="45" t="s">
        <v>49</v>
      </c>
      <c r="G144" s="22"/>
      <c r="H144" s="22"/>
      <c r="I144" s="230">
        <f t="shared" si="1"/>
        <v>0</v>
      </c>
    </row>
    <row r="145" spans="1:9" ht="24" thickBot="1" x14ac:dyDescent="0.4">
      <c r="A145" s="19"/>
      <c r="B145" s="19"/>
      <c r="C145" s="19"/>
      <c r="D145" s="20">
        <v>9995</v>
      </c>
      <c r="E145" s="20">
        <v>2288</v>
      </c>
      <c r="F145" s="45" t="s">
        <v>50</v>
      </c>
      <c r="G145" s="22"/>
      <c r="H145" s="22"/>
      <c r="I145" s="230">
        <f t="shared" si="1"/>
        <v>0</v>
      </c>
    </row>
    <row r="146" spans="1:9" ht="24" thickBot="1" x14ac:dyDescent="0.4">
      <c r="A146" s="253"/>
      <c r="B146" s="97"/>
      <c r="C146" s="97"/>
      <c r="D146" s="254"/>
      <c r="E146" s="98"/>
      <c r="F146" s="61" t="s">
        <v>170</v>
      </c>
      <c r="G146" s="62">
        <f>SUM(G116:G145)</f>
        <v>2416698.41</v>
      </c>
      <c r="H146" s="63">
        <f>SUM(H116:H145)</f>
        <v>2393507.5</v>
      </c>
      <c r="I146" s="230">
        <f t="shared" si="1"/>
        <v>23190.910000000149</v>
      </c>
    </row>
    <row r="147" spans="1:9" ht="23.25" x14ac:dyDescent="0.35">
      <c r="A147" s="50"/>
      <c r="B147" s="51"/>
      <c r="C147" s="51"/>
      <c r="D147" s="52"/>
      <c r="E147" s="52"/>
      <c r="F147" s="255" t="s">
        <v>52</v>
      </c>
      <c r="G147" s="54"/>
      <c r="H147" s="256"/>
      <c r="I147" s="230">
        <f t="shared" si="1"/>
        <v>0</v>
      </c>
    </row>
    <row r="148" spans="1:9" ht="23.25" x14ac:dyDescent="0.35">
      <c r="A148" s="19"/>
      <c r="B148" s="19"/>
      <c r="C148" s="19"/>
      <c r="D148" s="20">
        <v>9995</v>
      </c>
      <c r="E148" s="20">
        <v>2311</v>
      </c>
      <c r="F148" s="21" t="s">
        <v>53</v>
      </c>
      <c r="G148" s="22">
        <v>48854.62</v>
      </c>
      <c r="H148" s="22">
        <v>48854.62</v>
      </c>
      <c r="I148" s="230">
        <f t="shared" si="1"/>
        <v>0</v>
      </c>
    </row>
    <row r="149" spans="1:9" ht="23.25" x14ac:dyDescent="0.35">
      <c r="A149" s="19"/>
      <c r="B149" s="19"/>
      <c r="C149" s="19"/>
      <c r="D149" s="20">
        <v>9995</v>
      </c>
      <c r="E149" s="20">
        <v>2323</v>
      </c>
      <c r="F149" s="21" t="s">
        <v>54</v>
      </c>
      <c r="G149" s="22"/>
      <c r="H149" s="22"/>
      <c r="I149" s="230">
        <f t="shared" si="1"/>
        <v>0</v>
      </c>
    </row>
    <row r="150" spans="1:9" ht="23.25" x14ac:dyDescent="0.35">
      <c r="A150" s="19"/>
      <c r="B150" s="19"/>
      <c r="C150" s="19"/>
      <c r="D150" s="20">
        <v>9995</v>
      </c>
      <c r="E150" s="20">
        <v>2331</v>
      </c>
      <c r="F150" s="21" t="s">
        <v>55</v>
      </c>
      <c r="G150" s="22"/>
      <c r="H150" s="22"/>
      <c r="I150" s="230">
        <f t="shared" si="1"/>
        <v>0</v>
      </c>
    </row>
    <row r="151" spans="1:9" ht="23.25" x14ac:dyDescent="0.35">
      <c r="A151" s="19"/>
      <c r="B151" s="19"/>
      <c r="C151" s="19"/>
      <c r="D151" s="20">
        <v>9995</v>
      </c>
      <c r="E151" s="20">
        <v>2332</v>
      </c>
      <c r="F151" s="21" t="s">
        <v>135</v>
      </c>
      <c r="G151" s="22"/>
      <c r="H151" s="22"/>
      <c r="I151" s="230">
        <f t="shared" ref="I151:I202" si="2">+G151-H151</f>
        <v>0</v>
      </c>
    </row>
    <row r="152" spans="1:9" ht="23.25" x14ac:dyDescent="0.35">
      <c r="A152" s="19"/>
      <c r="B152" s="19"/>
      <c r="C152" s="19"/>
      <c r="D152" s="20">
        <v>9995</v>
      </c>
      <c r="E152" s="20">
        <v>2334</v>
      </c>
      <c r="F152" s="21" t="s">
        <v>56</v>
      </c>
      <c r="G152" s="22"/>
      <c r="H152" s="22"/>
      <c r="I152" s="230">
        <f t="shared" si="2"/>
        <v>0</v>
      </c>
    </row>
    <row r="153" spans="1:9" ht="23.25" x14ac:dyDescent="0.35">
      <c r="A153" s="19"/>
      <c r="B153" s="19"/>
      <c r="C153" s="19"/>
      <c r="D153" s="20">
        <v>9995</v>
      </c>
      <c r="E153" s="20">
        <v>2341</v>
      </c>
      <c r="F153" s="21" t="s">
        <v>57</v>
      </c>
      <c r="G153" s="22"/>
      <c r="H153" s="22"/>
      <c r="I153" s="230">
        <f t="shared" si="2"/>
        <v>0</v>
      </c>
    </row>
    <row r="154" spans="1:9" ht="23.25" x14ac:dyDescent="0.35">
      <c r="A154" s="19"/>
      <c r="B154" s="19"/>
      <c r="C154" s="19"/>
      <c r="D154" s="20">
        <v>9995</v>
      </c>
      <c r="E154" s="20">
        <v>2353</v>
      </c>
      <c r="F154" s="21" t="s">
        <v>58</v>
      </c>
      <c r="G154" s="22"/>
      <c r="H154" s="22"/>
      <c r="I154" s="230">
        <f t="shared" si="2"/>
        <v>0</v>
      </c>
    </row>
    <row r="155" spans="1:9" ht="23.25" x14ac:dyDescent="0.35">
      <c r="A155" s="19"/>
      <c r="B155" s="19"/>
      <c r="C155" s="19"/>
      <c r="D155" s="20">
        <v>9995</v>
      </c>
      <c r="E155" s="20">
        <v>2355</v>
      </c>
      <c r="F155" s="21" t="s">
        <v>171</v>
      </c>
      <c r="G155" s="22">
        <v>13027.2</v>
      </c>
      <c r="H155" s="22">
        <v>13027.2</v>
      </c>
      <c r="I155" s="230"/>
    </row>
    <row r="156" spans="1:9" ht="23.25" x14ac:dyDescent="0.35">
      <c r="A156" s="19"/>
      <c r="B156" s="19"/>
      <c r="C156" s="19"/>
      <c r="D156" s="20">
        <v>9995</v>
      </c>
      <c r="E156" s="20">
        <v>2363</v>
      </c>
      <c r="F156" s="21" t="s">
        <v>148</v>
      </c>
      <c r="G156" s="22"/>
      <c r="H156" s="22"/>
      <c r="I156" s="230">
        <f t="shared" si="2"/>
        <v>0</v>
      </c>
    </row>
    <row r="157" spans="1:9" ht="23.25" x14ac:dyDescent="0.35">
      <c r="A157" s="19"/>
      <c r="B157" s="19"/>
      <c r="C157" s="19"/>
      <c r="D157" s="20">
        <v>9995</v>
      </c>
      <c r="E157" s="20">
        <v>2371</v>
      </c>
      <c r="F157" s="21" t="s">
        <v>59</v>
      </c>
      <c r="G157" s="22">
        <v>86719.26</v>
      </c>
      <c r="H157" s="22">
        <v>86719.26</v>
      </c>
      <c r="I157" s="230">
        <f t="shared" si="2"/>
        <v>0</v>
      </c>
    </row>
    <row r="158" spans="1:9" ht="23.25" x14ac:dyDescent="0.35">
      <c r="A158" s="19"/>
      <c r="B158" s="19"/>
      <c r="C158" s="19"/>
      <c r="D158" s="20">
        <v>9995</v>
      </c>
      <c r="E158" s="20">
        <v>2391</v>
      </c>
      <c r="F158" s="21" t="s">
        <v>60</v>
      </c>
      <c r="G158" s="22">
        <v>11467.1</v>
      </c>
      <c r="H158" s="22">
        <v>11467.1</v>
      </c>
      <c r="I158" s="230">
        <f t="shared" si="2"/>
        <v>0</v>
      </c>
    </row>
    <row r="159" spans="1:9" ht="23.25" x14ac:dyDescent="0.35">
      <c r="A159" s="19"/>
      <c r="B159" s="19"/>
      <c r="C159" s="19"/>
      <c r="D159" s="20">
        <v>9995</v>
      </c>
      <c r="E159" s="23">
        <v>2392</v>
      </c>
      <c r="F159" s="21" t="s">
        <v>172</v>
      </c>
      <c r="G159" s="22">
        <v>120</v>
      </c>
      <c r="H159" s="22">
        <v>120</v>
      </c>
      <c r="I159" s="230">
        <f t="shared" si="2"/>
        <v>0</v>
      </c>
    </row>
    <row r="160" spans="1:9" ht="23.25" x14ac:dyDescent="0.35">
      <c r="A160" s="19"/>
      <c r="B160" s="19"/>
      <c r="C160" s="19"/>
      <c r="D160" s="20">
        <v>9995</v>
      </c>
      <c r="E160" s="20">
        <v>2394</v>
      </c>
      <c r="F160" s="21" t="s">
        <v>62</v>
      </c>
      <c r="G160" s="22"/>
      <c r="H160" s="22"/>
      <c r="I160" s="230">
        <f t="shared" si="2"/>
        <v>0</v>
      </c>
    </row>
    <row r="161" spans="1:9" ht="23.25" x14ac:dyDescent="0.35">
      <c r="A161" s="19"/>
      <c r="B161" s="19"/>
      <c r="C161" s="19"/>
      <c r="D161" s="20">
        <v>9995</v>
      </c>
      <c r="E161" s="20">
        <v>2395</v>
      </c>
      <c r="F161" s="21" t="s">
        <v>63</v>
      </c>
      <c r="G161" s="22">
        <v>18583.259999999998</v>
      </c>
      <c r="H161" s="22">
        <v>18583.259999999998</v>
      </c>
      <c r="I161" s="230">
        <f t="shared" si="2"/>
        <v>0</v>
      </c>
    </row>
    <row r="162" spans="1:9" ht="23.25" x14ac:dyDescent="0.35">
      <c r="A162" s="19"/>
      <c r="B162" s="19"/>
      <c r="C162" s="19"/>
      <c r="D162" s="20">
        <v>9995</v>
      </c>
      <c r="E162" s="20">
        <v>2396</v>
      </c>
      <c r="F162" s="21" t="s">
        <v>64</v>
      </c>
      <c r="G162" s="22">
        <v>3791.98</v>
      </c>
      <c r="H162" s="22">
        <v>3791.98</v>
      </c>
      <c r="I162" s="230">
        <f t="shared" si="2"/>
        <v>0</v>
      </c>
    </row>
    <row r="163" spans="1:9" ht="24" thickBot="1" x14ac:dyDescent="0.4">
      <c r="A163" s="56"/>
      <c r="B163" s="56"/>
      <c r="C163" s="56"/>
      <c r="D163" s="24">
        <v>9995</v>
      </c>
      <c r="E163" s="24">
        <v>2399</v>
      </c>
      <c r="F163" s="25" t="s">
        <v>65</v>
      </c>
      <c r="G163" s="26">
        <v>150</v>
      </c>
      <c r="H163" s="26">
        <v>150</v>
      </c>
      <c r="I163" s="230">
        <f t="shared" si="2"/>
        <v>0</v>
      </c>
    </row>
    <row r="164" spans="1:9" ht="24" thickBot="1" x14ac:dyDescent="0.4">
      <c r="A164" s="57"/>
      <c r="B164" s="58"/>
      <c r="C164" s="58"/>
      <c r="D164" s="59"/>
      <c r="E164" s="60"/>
      <c r="F164" s="61" t="s">
        <v>173</v>
      </c>
      <c r="G164" s="63">
        <f>SUM(G148:G163)</f>
        <v>182713.42000000004</v>
      </c>
      <c r="H164" s="63">
        <f>SUM(H148:H163)</f>
        <v>182713.42000000004</v>
      </c>
      <c r="I164" s="230">
        <f t="shared" si="2"/>
        <v>0</v>
      </c>
    </row>
    <row r="165" spans="1:9" ht="23.25" x14ac:dyDescent="0.35">
      <c r="A165" s="50"/>
      <c r="B165" s="51"/>
      <c r="C165" s="51"/>
      <c r="D165" s="64"/>
      <c r="E165" s="64"/>
      <c r="F165" s="42" t="s">
        <v>67</v>
      </c>
      <c r="G165" s="65"/>
      <c r="H165" s="55"/>
      <c r="I165" s="230">
        <f t="shared" si="2"/>
        <v>0</v>
      </c>
    </row>
    <row r="166" spans="1:9" ht="23.25" x14ac:dyDescent="0.35">
      <c r="A166" s="19"/>
      <c r="B166" s="19"/>
      <c r="C166" s="19"/>
      <c r="D166" s="20">
        <v>9995</v>
      </c>
      <c r="E166" s="20">
        <v>2611</v>
      </c>
      <c r="F166" s="21" t="s">
        <v>68</v>
      </c>
      <c r="G166" s="22">
        <v>65514.3</v>
      </c>
      <c r="H166" s="22">
        <v>65514.3</v>
      </c>
      <c r="I166" s="230">
        <f t="shared" si="2"/>
        <v>0</v>
      </c>
    </row>
    <row r="167" spans="1:9" ht="23.25" x14ac:dyDescent="0.35">
      <c r="A167" s="19"/>
      <c r="B167" s="19"/>
      <c r="C167" s="19"/>
      <c r="D167" s="20">
        <v>9995</v>
      </c>
      <c r="E167" s="20">
        <v>2613</v>
      </c>
      <c r="F167" s="21" t="s">
        <v>69</v>
      </c>
      <c r="G167" s="22">
        <v>21382.74</v>
      </c>
      <c r="H167" s="22">
        <v>21382.74</v>
      </c>
      <c r="I167" s="230">
        <f t="shared" si="2"/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2614</v>
      </c>
      <c r="F168" s="21" t="s">
        <v>186</v>
      </c>
      <c r="G168" s="22">
        <v>87488.04</v>
      </c>
      <c r="H168" s="22">
        <v>87488.04</v>
      </c>
      <c r="I168" s="230">
        <f t="shared" si="2"/>
        <v>0</v>
      </c>
    </row>
    <row r="169" spans="1:9" ht="23.25" x14ac:dyDescent="0.35">
      <c r="A169" s="19"/>
      <c r="B169" s="19"/>
      <c r="C169" s="19"/>
      <c r="D169" s="20">
        <v>9995</v>
      </c>
      <c r="E169" s="20">
        <v>2623</v>
      </c>
      <c r="F169" s="21" t="s">
        <v>159</v>
      </c>
      <c r="G169" s="22">
        <v>7623.54</v>
      </c>
      <c r="H169" s="22">
        <v>7623.54</v>
      </c>
      <c r="I169" s="230">
        <f t="shared" si="2"/>
        <v>0</v>
      </c>
    </row>
    <row r="170" spans="1:9" ht="23.25" x14ac:dyDescent="0.35">
      <c r="A170" s="19"/>
      <c r="B170" s="19"/>
      <c r="C170" s="19"/>
      <c r="D170" s="20">
        <v>9995</v>
      </c>
      <c r="E170" s="20">
        <v>2641</v>
      </c>
      <c r="F170" s="21" t="s">
        <v>70</v>
      </c>
      <c r="G170" s="22">
        <v>823.24</v>
      </c>
      <c r="H170" s="22">
        <v>823.24</v>
      </c>
      <c r="I170" s="230">
        <f t="shared" si="2"/>
        <v>0</v>
      </c>
    </row>
    <row r="171" spans="1:9" ht="23.25" x14ac:dyDescent="0.35">
      <c r="A171" s="19"/>
      <c r="B171" s="19"/>
      <c r="C171" s="19"/>
      <c r="D171" s="20">
        <v>9995</v>
      </c>
      <c r="E171" s="20">
        <v>2654</v>
      </c>
      <c r="F171" s="21" t="s">
        <v>190</v>
      </c>
      <c r="G171" s="22">
        <v>49816.02</v>
      </c>
      <c r="H171" s="22">
        <v>49816.02</v>
      </c>
      <c r="I171" s="230">
        <f t="shared" si="2"/>
        <v>0</v>
      </c>
    </row>
    <row r="172" spans="1:9" ht="23.25" x14ac:dyDescent="0.35">
      <c r="A172" s="19"/>
      <c r="B172" s="19"/>
      <c r="C172" s="19"/>
      <c r="D172" s="20">
        <v>9995</v>
      </c>
      <c r="E172" s="20">
        <v>2655</v>
      </c>
      <c r="F172" s="21" t="s">
        <v>71</v>
      </c>
      <c r="G172" s="22"/>
      <c r="H172" s="22"/>
      <c r="I172" s="230">
        <f t="shared" si="2"/>
        <v>0</v>
      </c>
    </row>
    <row r="173" spans="1:9" ht="23.25" x14ac:dyDescent="0.35">
      <c r="A173" s="19"/>
      <c r="B173" s="19"/>
      <c r="C173" s="19"/>
      <c r="D173" s="20">
        <v>9995</v>
      </c>
      <c r="E173" s="20">
        <v>2656</v>
      </c>
      <c r="F173" s="21" t="s">
        <v>188</v>
      </c>
      <c r="G173" s="22">
        <v>60600.93</v>
      </c>
      <c r="H173" s="22">
        <v>60600.93</v>
      </c>
      <c r="I173" s="230">
        <f t="shared" si="2"/>
        <v>0</v>
      </c>
    </row>
    <row r="174" spans="1:9" ht="23.25" x14ac:dyDescent="0.35">
      <c r="A174" s="19"/>
      <c r="B174" s="19"/>
      <c r="C174" s="19"/>
      <c r="D174" s="20">
        <v>9995</v>
      </c>
      <c r="E174" s="20">
        <v>2657</v>
      </c>
      <c r="F174" s="21" t="s">
        <v>72</v>
      </c>
      <c r="G174" s="22"/>
      <c r="H174" s="22"/>
      <c r="I174" s="230">
        <f t="shared" si="2"/>
        <v>0</v>
      </c>
    </row>
    <row r="175" spans="1:9" ht="23.25" x14ac:dyDescent="0.35">
      <c r="A175" s="19"/>
      <c r="B175" s="19"/>
      <c r="C175" s="19"/>
      <c r="D175" s="20">
        <v>9995</v>
      </c>
      <c r="E175" s="20">
        <v>2658</v>
      </c>
      <c r="F175" s="21" t="s">
        <v>73</v>
      </c>
      <c r="G175" s="22">
        <v>121498.86</v>
      </c>
      <c r="H175" s="22">
        <v>121498.86</v>
      </c>
      <c r="I175" s="230">
        <f t="shared" si="2"/>
        <v>0</v>
      </c>
    </row>
    <row r="176" spans="1:9" ht="23.25" x14ac:dyDescent="0.35">
      <c r="A176" s="19"/>
      <c r="B176" s="19"/>
      <c r="C176" s="19"/>
      <c r="D176" s="20">
        <v>9995</v>
      </c>
      <c r="E176" s="20">
        <v>2683</v>
      </c>
      <c r="F176" s="25" t="s">
        <v>74</v>
      </c>
      <c r="G176" s="22"/>
      <c r="H176" s="22"/>
      <c r="I176" s="230">
        <f t="shared" si="2"/>
        <v>0</v>
      </c>
    </row>
    <row r="177" spans="1:9" ht="24" thickBot="1" x14ac:dyDescent="0.4">
      <c r="A177" s="19"/>
      <c r="B177" s="19"/>
      <c r="C177" s="19"/>
      <c r="D177" s="20">
        <v>9995</v>
      </c>
      <c r="E177" s="23">
        <v>2712</v>
      </c>
      <c r="F177" s="21" t="s">
        <v>75</v>
      </c>
      <c r="G177" s="22"/>
      <c r="H177" s="22"/>
      <c r="I177" s="230">
        <f t="shared" si="2"/>
        <v>0</v>
      </c>
    </row>
    <row r="178" spans="1:9" ht="24" thickBot="1" x14ac:dyDescent="0.4">
      <c r="A178" s="57"/>
      <c r="B178" s="58"/>
      <c r="C178" s="58"/>
      <c r="D178" s="66"/>
      <c r="E178" s="67"/>
      <c r="F178" s="61" t="s">
        <v>76</v>
      </c>
      <c r="G178" s="62">
        <f>SUM(G166:G177)</f>
        <v>414747.67</v>
      </c>
      <c r="H178" s="68">
        <f>SUM(H166:H177)</f>
        <v>414747.67</v>
      </c>
      <c r="I178" s="230">
        <f t="shared" si="2"/>
        <v>0</v>
      </c>
    </row>
    <row r="179" spans="1:9" ht="23.25" x14ac:dyDescent="0.35">
      <c r="A179" s="103"/>
      <c r="B179" s="103"/>
      <c r="C179" s="103"/>
      <c r="D179" s="104"/>
      <c r="E179" s="104"/>
      <c r="F179" s="105"/>
      <c r="G179" s="106"/>
      <c r="H179" s="107"/>
      <c r="I179" s="230">
        <f t="shared" si="2"/>
        <v>0</v>
      </c>
    </row>
    <row r="180" spans="1:9" ht="24" thickBot="1" x14ac:dyDescent="0.4">
      <c r="A180" s="103"/>
      <c r="B180" s="103"/>
      <c r="C180" s="103"/>
      <c r="D180" s="104"/>
      <c r="E180" s="104"/>
      <c r="F180" s="105"/>
      <c r="G180" s="106"/>
      <c r="H180" s="107"/>
      <c r="I180" s="230">
        <f t="shared" si="2"/>
        <v>0</v>
      </c>
    </row>
    <row r="181" spans="1:9" ht="24" thickBot="1" x14ac:dyDescent="0.4">
      <c r="A181" s="57"/>
      <c r="B181" s="58"/>
      <c r="C181" s="58"/>
      <c r="D181" s="108"/>
      <c r="E181" s="109"/>
      <c r="F181" s="61" t="s">
        <v>78</v>
      </c>
      <c r="G181" s="110">
        <f>+G178+G164+G146+G113</f>
        <v>17417508.57</v>
      </c>
      <c r="H181" s="111">
        <f>+H178+H164+H146+H113</f>
        <v>17394317.66</v>
      </c>
      <c r="I181" s="230">
        <f t="shared" si="2"/>
        <v>23190.910000000149</v>
      </c>
    </row>
    <row r="182" spans="1:9" ht="23.25" x14ac:dyDescent="0.35">
      <c r="A182" s="112"/>
      <c r="B182" s="112"/>
      <c r="C182" s="112"/>
      <c r="D182" s="112"/>
      <c r="E182" s="112"/>
      <c r="F182" s="112"/>
      <c r="G182" s="113"/>
      <c r="H182" s="114"/>
      <c r="I182" s="230">
        <f t="shared" si="2"/>
        <v>0</v>
      </c>
    </row>
    <row r="183" spans="1:9" ht="24" thickBot="1" x14ac:dyDescent="0.4">
      <c r="A183" s="115"/>
      <c r="B183" s="115"/>
      <c r="C183" s="115"/>
      <c r="D183" s="115"/>
      <c r="E183" s="115"/>
      <c r="F183" s="116"/>
      <c r="G183" s="117"/>
      <c r="H183" s="118"/>
      <c r="I183" s="230">
        <f t="shared" si="2"/>
        <v>0</v>
      </c>
    </row>
    <row r="184" spans="1:9" ht="24" thickBot="1" x14ac:dyDescent="0.4">
      <c r="A184" s="84"/>
      <c r="B184" s="85"/>
      <c r="C184" s="85"/>
      <c r="D184" s="85"/>
      <c r="E184" s="85"/>
      <c r="F184" s="79"/>
      <c r="G184" s="79" t="s">
        <v>7</v>
      </c>
      <c r="H184" s="119" t="s">
        <v>8</v>
      </c>
      <c r="I184" s="230"/>
    </row>
    <row r="185" spans="1:9" ht="23.25" x14ac:dyDescent="0.35">
      <c r="A185" s="120" t="s">
        <v>2</v>
      </c>
      <c r="B185" s="121" t="s">
        <v>3</v>
      </c>
      <c r="C185" s="121" t="s">
        <v>79</v>
      </c>
      <c r="D185" s="121" t="s">
        <v>5</v>
      </c>
      <c r="E185" s="121" t="s">
        <v>80</v>
      </c>
      <c r="F185" s="122" t="s">
        <v>81</v>
      </c>
      <c r="G185" s="123"/>
      <c r="H185" s="124"/>
      <c r="I185" s="230">
        <f t="shared" si="2"/>
        <v>0</v>
      </c>
    </row>
    <row r="186" spans="1:9" ht="23.25" x14ac:dyDescent="0.35">
      <c r="A186" s="125">
        <v>98</v>
      </c>
      <c r="B186" s="126"/>
      <c r="C186" s="126"/>
      <c r="D186" s="126">
        <v>9995</v>
      </c>
      <c r="E186" s="126">
        <v>2412</v>
      </c>
      <c r="F186" s="127" t="s">
        <v>82</v>
      </c>
      <c r="G186" s="128">
        <v>55545.72</v>
      </c>
      <c r="H186" s="128">
        <v>55545.72</v>
      </c>
      <c r="I186" s="230">
        <f t="shared" si="2"/>
        <v>0</v>
      </c>
    </row>
    <row r="187" spans="1:9" ht="23.25" x14ac:dyDescent="0.35">
      <c r="A187" s="126"/>
      <c r="B187" s="126"/>
      <c r="C187" s="126"/>
      <c r="D187" s="129">
        <v>9995</v>
      </c>
      <c r="E187" s="129">
        <v>2414</v>
      </c>
      <c r="F187" s="130" t="s">
        <v>83</v>
      </c>
      <c r="G187" s="128">
        <v>72601.740000000005</v>
      </c>
      <c r="H187" s="128">
        <v>72601.740000000005</v>
      </c>
      <c r="I187" s="230">
        <f t="shared" si="2"/>
        <v>0</v>
      </c>
    </row>
    <row r="188" spans="1:9" ht="24" thickBot="1" x14ac:dyDescent="0.4">
      <c r="A188" s="131"/>
      <c r="B188" s="131"/>
      <c r="C188" s="131"/>
      <c r="D188" s="132">
        <v>9995</v>
      </c>
      <c r="E188" s="132">
        <v>2416</v>
      </c>
      <c r="F188" s="133" t="s">
        <v>84</v>
      </c>
      <c r="G188" s="134">
        <v>30000</v>
      </c>
      <c r="H188" s="134">
        <v>30000</v>
      </c>
      <c r="I188" s="230">
        <f t="shared" si="2"/>
        <v>0</v>
      </c>
    </row>
    <row r="189" spans="1:9" ht="24" thickBot="1" x14ac:dyDescent="0.4">
      <c r="A189" s="135"/>
      <c r="B189" s="136"/>
      <c r="C189" s="136"/>
      <c r="D189" s="137"/>
      <c r="E189" s="137"/>
      <c r="F189" s="138" t="s">
        <v>85</v>
      </c>
      <c r="G189" s="139">
        <f>SUM(G186:G188)</f>
        <v>158147.46000000002</v>
      </c>
      <c r="H189" s="140">
        <f>SUM(H186:H188)</f>
        <v>158147.46000000002</v>
      </c>
      <c r="I189" s="230">
        <f t="shared" si="2"/>
        <v>0</v>
      </c>
    </row>
    <row r="190" spans="1:9" ht="24" thickBot="1" x14ac:dyDescent="0.4">
      <c r="A190" s="141"/>
      <c r="B190" s="141"/>
      <c r="C190" s="141"/>
      <c r="D190" s="142"/>
      <c r="E190" s="142"/>
      <c r="F190" s="143"/>
      <c r="G190" s="118"/>
      <c r="H190" s="118"/>
      <c r="I190" s="230">
        <f t="shared" si="2"/>
        <v>0</v>
      </c>
    </row>
    <row r="191" spans="1:9" ht="24" thickBot="1" x14ac:dyDescent="0.4">
      <c r="A191" s="57"/>
      <c r="B191" s="58"/>
      <c r="C191" s="58"/>
      <c r="D191" s="67"/>
      <c r="E191" s="70"/>
      <c r="F191" s="144" t="s">
        <v>86</v>
      </c>
      <c r="G191" s="111">
        <f>+G189+G181+G93</f>
        <v>63063103.850000009</v>
      </c>
      <c r="H191" s="111">
        <f>+H189+H181+H93</f>
        <v>62786544.000000015</v>
      </c>
      <c r="I191" s="230">
        <f t="shared" si="2"/>
        <v>276559.84999999404</v>
      </c>
    </row>
    <row r="192" spans="1:9" ht="23.25" x14ac:dyDescent="0.35">
      <c r="A192" s="141"/>
      <c r="B192" s="141"/>
      <c r="C192" s="141"/>
      <c r="D192" s="142"/>
      <c r="E192" s="142"/>
      <c r="F192" s="143"/>
      <c r="G192" s="118"/>
      <c r="H192" s="118"/>
      <c r="I192" s="230">
        <f t="shared" si="2"/>
        <v>0</v>
      </c>
    </row>
    <row r="193" spans="1:9" ht="24" thickBot="1" x14ac:dyDescent="0.4">
      <c r="A193" s="112"/>
      <c r="B193" s="112"/>
      <c r="C193" s="112"/>
      <c r="D193" s="112"/>
      <c r="E193" s="112"/>
      <c r="F193" s="116"/>
      <c r="G193" s="116"/>
      <c r="H193" s="112"/>
      <c r="I193" s="230">
        <f t="shared" si="2"/>
        <v>0</v>
      </c>
    </row>
    <row r="194" spans="1:9" ht="24" thickBot="1" x14ac:dyDescent="0.4">
      <c r="A194" s="262" t="s">
        <v>87</v>
      </c>
      <c r="B194" s="263"/>
      <c r="C194" s="263"/>
      <c r="D194" s="263"/>
      <c r="E194" s="263"/>
      <c r="F194" s="245" t="s">
        <v>88</v>
      </c>
      <c r="G194" s="83" t="s">
        <v>7</v>
      </c>
      <c r="H194" s="83" t="s">
        <v>8</v>
      </c>
      <c r="I194" s="230"/>
    </row>
    <row r="195" spans="1:9" ht="24" thickBot="1" x14ac:dyDescent="0.4">
      <c r="A195" s="145" t="s">
        <v>89</v>
      </c>
      <c r="B195" s="146"/>
      <c r="C195" s="146" t="s">
        <v>90</v>
      </c>
      <c r="D195" s="146"/>
      <c r="E195" s="147"/>
      <c r="F195" s="245" t="s">
        <v>91</v>
      </c>
      <c r="G195" s="148"/>
      <c r="H195" s="148"/>
      <c r="I195" s="230">
        <f t="shared" si="2"/>
        <v>0</v>
      </c>
    </row>
    <row r="196" spans="1:9" ht="23.25" x14ac:dyDescent="0.35">
      <c r="A196" s="8" t="s">
        <v>2</v>
      </c>
      <c r="B196" s="9" t="s">
        <v>3</v>
      </c>
      <c r="C196" s="9" t="s">
        <v>79</v>
      </c>
      <c r="D196" s="9" t="s">
        <v>5</v>
      </c>
      <c r="E196" s="149"/>
      <c r="F196" s="150" t="s">
        <v>81</v>
      </c>
      <c r="G196" s="151"/>
      <c r="H196" s="152"/>
      <c r="I196" s="230">
        <f t="shared" si="2"/>
        <v>0</v>
      </c>
    </row>
    <row r="197" spans="1:9" ht="23.25" x14ac:dyDescent="0.35">
      <c r="A197" s="126"/>
      <c r="B197" s="126"/>
      <c r="C197" s="126"/>
      <c r="D197" s="126">
        <v>9995</v>
      </c>
      <c r="E197" s="126"/>
      <c r="F197" s="127" t="s">
        <v>92</v>
      </c>
      <c r="G197" s="128"/>
      <c r="H197" s="128"/>
      <c r="I197" s="230">
        <f>+G197-H197</f>
        <v>0</v>
      </c>
    </row>
    <row r="198" spans="1:9" ht="23.25" x14ac:dyDescent="0.35">
      <c r="A198" s="126"/>
      <c r="B198" s="126"/>
      <c r="C198" s="126"/>
      <c r="D198" s="126">
        <v>9995</v>
      </c>
      <c r="E198" s="126"/>
      <c r="F198" s="127" t="s">
        <v>93</v>
      </c>
      <c r="G198" s="128"/>
      <c r="H198" s="128"/>
      <c r="I198" s="230">
        <f t="shared" si="2"/>
        <v>0</v>
      </c>
    </row>
    <row r="199" spans="1:9" ht="24" thickBot="1" x14ac:dyDescent="0.4">
      <c r="A199" s="131"/>
      <c r="B199" s="131"/>
      <c r="C199" s="131"/>
      <c r="D199" s="131">
        <v>9995</v>
      </c>
      <c r="E199" s="131"/>
      <c r="F199" s="153" t="s">
        <v>94</v>
      </c>
      <c r="G199" s="134"/>
      <c r="H199" s="134">
        <v>18825</v>
      </c>
      <c r="I199" s="230">
        <f t="shared" si="2"/>
        <v>-18825</v>
      </c>
    </row>
    <row r="200" spans="1:9" ht="24" thickBot="1" x14ac:dyDescent="0.4">
      <c r="A200" s="135"/>
      <c r="B200" s="136"/>
      <c r="C200" s="136"/>
      <c r="D200" s="154"/>
      <c r="E200" s="155"/>
      <c r="F200" s="156" t="s">
        <v>85</v>
      </c>
      <c r="G200" s="139">
        <f>SUM(G197:G199)</f>
        <v>0</v>
      </c>
      <c r="H200" s="140">
        <f>SUM(H197:H199)</f>
        <v>18825</v>
      </c>
      <c r="I200" s="230">
        <f t="shared" si="2"/>
        <v>-18825</v>
      </c>
    </row>
    <row r="201" spans="1:9" ht="24" thickBot="1" x14ac:dyDescent="0.4">
      <c r="A201" s="112"/>
      <c r="B201" s="112"/>
      <c r="C201" s="112"/>
      <c r="D201" s="112"/>
      <c r="E201" s="112"/>
      <c r="F201" s="112"/>
      <c r="G201" s="112"/>
      <c r="H201" s="112"/>
      <c r="I201" s="230">
        <f t="shared" si="2"/>
        <v>0</v>
      </c>
    </row>
    <row r="202" spans="1:9" ht="24" thickBot="1" x14ac:dyDescent="0.4">
      <c r="A202" s="57"/>
      <c r="B202" s="58"/>
      <c r="C202" s="58"/>
      <c r="D202" s="67"/>
      <c r="E202" s="70"/>
      <c r="F202" s="144" t="s">
        <v>95</v>
      </c>
      <c r="G202" s="157">
        <f>+G200+G191</f>
        <v>63063103.850000009</v>
      </c>
      <c r="H202" s="158">
        <f>+H200+H191</f>
        <v>62805369.000000015</v>
      </c>
      <c r="I202" s="230">
        <f t="shared" si="2"/>
        <v>257734.84999999404</v>
      </c>
    </row>
  </sheetData>
  <mergeCells count="3">
    <mergeCell ref="A1:H1"/>
    <mergeCell ref="A2:H2"/>
    <mergeCell ref="A194:E194"/>
  </mergeCells>
  <pageMargins left="0.25" right="0.25" top="0.75" bottom="0.75" header="0.3" footer="0.3"/>
  <pageSetup scale="3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zoomScale="60" zoomScaleNormal="100" workbookViewId="0">
      <selection activeCell="N32" sqref="N32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268" t="s">
        <v>96</v>
      </c>
      <c r="B2" s="269"/>
      <c r="C2" s="269"/>
      <c r="D2" s="269"/>
      <c r="E2" s="269"/>
      <c r="F2" s="270"/>
    </row>
    <row r="3" spans="1:6" ht="22.5" x14ac:dyDescent="0.3">
      <c r="A3" s="271" t="s">
        <v>97</v>
      </c>
      <c r="B3" s="272"/>
      <c r="C3" s="272"/>
      <c r="D3" s="272"/>
      <c r="E3" s="272"/>
      <c r="F3" s="273"/>
    </row>
    <row r="4" spans="1:6" ht="22.5" x14ac:dyDescent="0.3">
      <c r="A4" s="159"/>
      <c r="B4" s="246"/>
      <c r="C4" s="246"/>
      <c r="D4" s="246"/>
      <c r="E4" s="246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74">
        <v>5139</v>
      </c>
      <c r="C6" s="274"/>
      <c r="D6" s="166"/>
      <c r="E6" s="167"/>
      <c r="F6" s="168"/>
    </row>
    <row r="7" spans="1:6" ht="22.5" x14ac:dyDescent="0.3">
      <c r="A7" s="165" t="s">
        <v>99</v>
      </c>
      <c r="B7" s="275" t="s">
        <v>209</v>
      </c>
      <c r="C7" s="276"/>
      <c r="D7" s="166"/>
      <c r="E7" s="167"/>
      <c r="F7" s="168"/>
    </row>
    <row r="8" spans="1:6" ht="23.25" thickBot="1" x14ac:dyDescent="0.35">
      <c r="A8" s="169" t="s">
        <v>100</v>
      </c>
      <c r="B8" s="277">
        <v>2016</v>
      </c>
      <c r="C8" s="277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78"/>
      <c r="B10" s="279"/>
      <c r="C10" s="279"/>
      <c r="D10" s="279"/>
      <c r="E10" s="279"/>
      <c r="F10" s="280"/>
    </row>
    <row r="11" spans="1:6" x14ac:dyDescent="0.25">
      <c r="A11" s="281" t="s">
        <v>101</v>
      </c>
      <c r="B11" s="282"/>
      <c r="C11" s="282"/>
      <c r="D11" s="283" t="s">
        <v>102</v>
      </c>
      <c r="E11" s="282" t="s">
        <v>103</v>
      </c>
      <c r="F11" s="286" t="s">
        <v>104</v>
      </c>
    </row>
    <row r="12" spans="1:6" x14ac:dyDescent="0.25">
      <c r="A12" s="281"/>
      <c r="B12" s="282"/>
      <c r="C12" s="282"/>
      <c r="D12" s="283"/>
      <c r="E12" s="282"/>
      <c r="F12" s="286"/>
    </row>
    <row r="13" spans="1:6" ht="22.5" x14ac:dyDescent="0.3">
      <c r="A13" s="287" t="s">
        <v>89</v>
      </c>
      <c r="B13" s="288"/>
      <c r="C13" s="288"/>
      <c r="D13" s="284"/>
      <c r="E13" s="285"/>
      <c r="F13" s="247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28908820.489999998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4">
        <v>27563216</v>
      </c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>
        <v>257736</v>
      </c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63063105.489999995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67" t="s">
        <v>0</v>
      </c>
      <c r="B26" s="267"/>
      <c r="C26" s="267"/>
      <c r="D26" s="267"/>
      <c r="E26" s="267"/>
      <c r="F26" s="267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265" t="s">
        <v>114</v>
      </c>
      <c r="B28" s="265"/>
      <c r="C28" s="265"/>
      <c r="D28" s="265"/>
      <c r="E28" s="265"/>
      <c r="F28" s="265"/>
    </row>
    <row r="29" spans="1:6" ht="22.5" x14ac:dyDescent="0.3">
      <c r="A29" s="266" t="s">
        <v>210</v>
      </c>
      <c r="B29" s="266"/>
      <c r="C29" s="266"/>
      <c r="D29" s="266"/>
      <c r="E29" s="266"/>
      <c r="F29" s="266"/>
    </row>
    <row r="30" spans="1:6" ht="23.25" thickBot="1" x14ac:dyDescent="0.35">
      <c r="A30" s="265" t="s">
        <v>115</v>
      </c>
      <c r="B30" s="265"/>
      <c r="C30" s="265"/>
      <c r="D30" s="265"/>
      <c r="E30" s="265"/>
      <c r="F30" s="265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115084746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276560.95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18824.810000000001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115342482.14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115084746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115342482.14</v>
      </c>
    </row>
    <row r="40" spans="1:6" ht="23.25" thickBot="1" x14ac:dyDescent="0.35">
      <c r="A40" s="173" t="s">
        <v>160</v>
      </c>
      <c r="B40" s="174"/>
      <c r="C40" s="174"/>
      <c r="D40" s="174"/>
      <c r="E40" s="176"/>
      <c r="F40" s="211">
        <f>F37-F39</f>
        <v>-257736.1400000006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265" t="s">
        <v>120</v>
      </c>
      <c r="B42" s="265"/>
      <c r="C42" s="265"/>
      <c r="D42" s="265"/>
      <c r="E42" s="265"/>
      <c r="F42" s="265"/>
    </row>
    <row r="43" spans="1:6" ht="22.5" x14ac:dyDescent="0.3">
      <c r="A43" s="266" t="s">
        <v>210</v>
      </c>
      <c r="B43" s="266"/>
      <c r="C43" s="266"/>
      <c r="D43" s="266"/>
      <c r="E43" s="266"/>
      <c r="F43" s="266"/>
    </row>
    <row r="44" spans="1:6" ht="22.5" x14ac:dyDescent="0.3">
      <c r="A44" s="265" t="s">
        <v>115</v>
      </c>
      <c r="B44" s="265"/>
      <c r="C44" s="265"/>
      <c r="D44" s="265"/>
      <c r="E44" s="265"/>
      <c r="F44" s="265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366336168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+F15+F17</f>
        <v>35242153.489999995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62805369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338772952.49000001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366336168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338772952.49000001</v>
      </c>
    </row>
    <row r="54" spans="1:6" ht="23.25" thickBot="1" x14ac:dyDescent="0.35">
      <c r="A54" s="173" t="s">
        <v>126</v>
      </c>
      <c r="B54" s="174"/>
      <c r="C54" s="174"/>
      <c r="D54" s="174"/>
      <c r="E54" s="176"/>
      <c r="F54" s="224">
        <f>F51-F53</f>
        <v>27563215.50999999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264" t="s">
        <v>127</v>
      </c>
      <c r="B60" s="264"/>
      <c r="C60" s="264"/>
      <c r="D60" s="210"/>
      <c r="E60" s="210"/>
      <c r="F60" s="210"/>
    </row>
    <row r="61" spans="1:6" ht="22.5" x14ac:dyDescent="0.3">
      <c r="A61" s="264" t="s">
        <v>128</v>
      </c>
      <c r="B61" s="264"/>
      <c r="C61" s="264"/>
      <c r="D61" s="210"/>
      <c r="E61" s="210"/>
      <c r="F61" s="210"/>
    </row>
    <row r="62" spans="1:6" ht="22.5" x14ac:dyDescent="0.3">
      <c r="A62" s="264" t="s">
        <v>129</v>
      </c>
      <c r="B62" s="264"/>
      <c r="C62" s="264"/>
      <c r="D62" s="210"/>
      <c r="E62" s="210"/>
      <c r="F62" s="210"/>
    </row>
  </sheetData>
  <mergeCells count="21"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</mergeCells>
  <pageMargins left="0.7" right="0.7" top="0.75" bottom="0.75" header="0.3" footer="0.3"/>
  <pageSetup scale="42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2"/>
  <sheetViews>
    <sheetView view="pageBreakPreview" zoomScale="60" zoomScaleNormal="100" workbookViewId="0">
      <selection activeCell="N33" sqref="N33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3" bestFit="1" customWidth="1"/>
  </cols>
  <sheetData>
    <row r="1" spans="1:9" ht="23.25" thickBot="1" x14ac:dyDescent="0.35">
      <c r="A1" s="260" t="s">
        <v>0</v>
      </c>
      <c r="B1" s="261"/>
      <c r="C1" s="261"/>
      <c r="D1" s="261"/>
      <c r="E1" s="261"/>
      <c r="F1" s="261"/>
      <c r="G1" s="261"/>
      <c r="H1" s="261"/>
    </row>
    <row r="2" spans="1:9" ht="23.25" thickBot="1" x14ac:dyDescent="0.35">
      <c r="A2" s="260" t="s">
        <v>211</v>
      </c>
      <c r="B2" s="261"/>
      <c r="C2" s="261"/>
      <c r="D2" s="261"/>
      <c r="E2" s="261"/>
      <c r="F2" s="261"/>
      <c r="G2" s="261"/>
      <c r="H2" s="26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17964308.57</v>
      </c>
      <c r="H6" s="22">
        <v>17788726.109999999</v>
      </c>
      <c r="I6" s="230">
        <f>+G6-H6</f>
        <v>175582.46000000089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273659.06</v>
      </c>
      <c r="H7" s="22">
        <v>273659.06</v>
      </c>
      <c r="I7" s="230">
        <f t="shared" ref="I7:I87" si="0">+G7-H7</f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/>
      <c r="H8" s="22"/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6044222.5899999999</v>
      </c>
      <c r="H9" s="22">
        <v>6044222.5899999999</v>
      </c>
      <c r="I9" s="230">
        <f t="shared" si="0"/>
        <v>0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296547.3</v>
      </c>
      <c r="H10" s="22">
        <v>296547.3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2044611.97</v>
      </c>
      <c r="H11" s="22">
        <v>2044611.97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146</v>
      </c>
      <c r="G12" s="22">
        <v>115700</v>
      </c>
      <c r="H12" s="22">
        <v>115700</v>
      </c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/>
      <c r="H14" s="22"/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2151</v>
      </c>
      <c r="F15" s="21" t="s">
        <v>18</v>
      </c>
      <c r="G15" s="22">
        <v>984515</v>
      </c>
      <c r="H15" s="22">
        <v>950019.85</v>
      </c>
      <c r="I15" s="230">
        <f t="shared" si="0"/>
        <v>34495.150000000023</v>
      </c>
    </row>
    <row r="16" spans="1:9" ht="23.25" x14ac:dyDescent="0.35">
      <c r="A16" s="19"/>
      <c r="B16" s="19"/>
      <c r="C16" s="19"/>
      <c r="D16" s="20">
        <v>9995</v>
      </c>
      <c r="E16" s="20">
        <v>2152</v>
      </c>
      <c r="F16" s="21" t="s">
        <v>19</v>
      </c>
      <c r="G16" s="22">
        <v>1147420</v>
      </c>
      <c r="H16" s="22">
        <v>1116846.3</v>
      </c>
      <c r="I16" s="230">
        <f t="shared" si="0"/>
        <v>30573.699999999953</v>
      </c>
    </row>
    <row r="17" spans="1:9" ht="24" thickBot="1" x14ac:dyDescent="0.4">
      <c r="A17" s="19"/>
      <c r="B17" s="19"/>
      <c r="C17" s="19"/>
      <c r="D17" s="24">
        <v>9995</v>
      </c>
      <c r="E17" s="24">
        <v>2153</v>
      </c>
      <c r="F17" s="25" t="s">
        <v>20</v>
      </c>
      <c r="G17" s="26">
        <v>88528.63</v>
      </c>
      <c r="H17" s="26">
        <v>88528.63</v>
      </c>
      <c r="I17" s="230">
        <f t="shared" si="0"/>
        <v>0</v>
      </c>
    </row>
    <row r="18" spans="1:9" ht="24" thickBot="1" x14ac:dyDescent="0.4">
      <c r="A18" s="27"/>
      <c r="B18" s="28"/>
      <c r="C18" s="28"/>
      <c r="D18" s="29"/>
      <c r="E18" s="29"/>
      <c r="F18" s="30" t="s">
        <v>21</v>
      </c>
      <c r="G18" s="31">
        <f>SUM(G6:G17)</f>
        <v>29202918.809999999</v>
      </c>
      <c r="H18" s="31">
        <f>SUM(H6:H17)</f>
        <v>28962267.5</v>
      </c>
      <c r="I18" s="230">
        <f t="shared" si="0"/>
        <v>240651.30999999866</v>
      </c>
    </row>
    <row r="19" spans="1:9" ht="24" thickBot="1" x14ac:dyDescent="0.4">
      <c r="A19" s="32"/>
      <c r="B19" s="33"/>
      <c r="C19" s="33"/>
      <c r="D19" s="34"/>
      <c r="E19" s="34"/>
      <c r="F19" s="35"/>
      <c r="G19" s="36"/>
      <c r="H19" s="37"/>
      <c r="I19" s="230">
        <f t="shared" si="0"/>
        <v>0</v>
      </c>
    </row>
    <row r="20" spans="1:9" ht="23.25" x14ac:dyDescent="0.35">
      <c r="A20" s="38"/>
      <c r="B20" s="39"/>
      <c r="C20" s="39"/>
      <c r="D20" s="40"/>
      <c r="E20" s="41"/>
      <c r="F20" s="42" t="s">
        <v>22</v>
      </c>
      <c r="G20" s="43"/>
      <c r="H20" s="44"/>
      <c r="I20" s="230">
        <f t="shared" si="0"/>
        <v>0</v>
      </c>
    </row>
    <row r="21" spans="1:9" ht="23.25" x14ac:dyDescent="0.35">
      <c r="A21" s="19"/>
      <c r="B21" s="19"/>
      <c r="C21" s="19"/>
      <c r="D21" s="20">
        <v>9995</v>
      </c>
      <c r="E21" s="20">
        <v>2212</v>
      </c>
      <c r="F21" s="45" t="s">
        <v>23</v>
      </c>
      <c r="G21" s="22"/>
      <c r="H21" s="22"/>
      <c r="I21" s="230">
        <f t="shared" si="0"/>
        <v>0</v>
      </c>
    </row>
    <row r="22" spans="1:9" ht="23.25" x14ac:dyDescent="0.35">
      <c r="A22" s="19"/>
      <c r="B22" s="19"/>
      <c r="C22" s="19"/>
      <c r="D22" s="23">
        <v>9995</v>
      </c>
      <c r="E22" s="23">
        <v>2213</v>
      </c>
      <c r="F22" s="45" t="s">
        <v>24</v>
      </c>
      <c r="G22" s="22">
        <v>1264516.08</v>
      </c>
      <c r="H22" s="22">
        <v>1227780.8999999999</v>
      </c>
      <c r="I22" s="230">
        <f t="shared" si="0"/>
        <v>36735.180000000168</v>
      </c>
    </row>
    <row r="23" spans="1:9" ht="23.25" x14ac:dyDescent="0.35">
      <c r="A23" s="19"/>
      <c r="B23" s="19"/>
      <c r="C23" s="19"/>
      <c r="D23" s="23">
        <v>9995</v>
      </c>
      <c r="E23" s="23">
        <v>2214</v>
      </c>
      <c r="F23" s="45" t="s">
        <v>25</v>
      </c>
      <c r="G23" s="22">
        <v>3910</v>
      </c>
      <c r="H23" s="22">
        <v>3910</v>
      </c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2215</v>
      </c>
      <c r="F24" s="45" t="s">
        <v>162</v>
      </c>
      <c r="G24" s="22">
        <v>152066.95000000001</v>
      </c>
      <c r="H24" s="22">
        <v>152066.95000000001</v>
      </c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2216</v>
      </c>
      <c r="F25" s="45" t="s">
        <v>26</v>
      </c>
      <c r="G25" s="22">
        <v>391759.23</v>
      </c>
      <c r="H25" s="22">
        <v>391759.23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2217</v>
      </c>
      <c r="F26" s="45" t="s">
        <v>27</v>
      </c>
      <c r="G26" s="22"/>
      <c r="H26" s="22"/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2218</v>
      </c>
      <c r="F27" s="45" t="s">
        <v>163</v>
      </c>
      <c r="G27" s="22">
        <v>4900</v>
      </c>
      <c r="H27" s="22">
        <v>4900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2221</v>
      </c>
      <c r="F28" s="45" t="s">
        <v>28</v>
      </c>
      <c r="G28" s="22">
        <v>314139.59999999998</v>
      </c>
      <c r="H28" s="22">
        <v>314139.59999999998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2222</v>
      </c>
      <c r="F29" s="45" t="s">
        <v>29</v>
      </c>
      <c r="G29" s="22">
        <v>85695.43</v>
      </c>
      <c r="H29" s="22">
        <v>85695.43</v>
      </c>
      <c r="I29" s="230">
        <f t="shared" si="0"/>
        <v>0</v>
      </c>
    </row>
    <row r="30" spans="1:9" ht="23.25" x14ac:dyDescent="0.35">
      <c r="A30" s="19"/>
      <c r="B30" s="19"/>
      <c r="C30" s="19"/>
      <c r="D30" s="20">
        <v>9995</v>
      </c>
      <c r="E30" s="20">
        <v>2231</v>
      </c>
      <c r="F30" s="45" t="s">
        <v>30</v>
      </c>
      <c r="G30" s="22">
        <v>251600</v>
      </c>
      <c r="H30" s="22">
        <v>251600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2232</v>
      </c>
      <c r="F31" s="45" t="s">
        <v>31</v>
      </c>
      <c r="G31" s="22">
        <v>32478.04</v>
      </c>
      <c r="H31" s="22">
        <v>32478.04</v>
      </c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2241</v>
      </c>
      <c r="F32" s="45" t="s">
        <v>32</v>
      </c>
      <c r="G32" s="22"/>
      <c r="H32" s="22"/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2242</v>
      </c>
      <c r="F33" s="45" t="s">
        <v>33</v>
      </c>
      <c r="G33" s="22">
        <v>898.16</v>
      </c>
      <c r="H33" s="22">
        <v>898.16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2243</v>
      </c>
      <c r="F34" s="45" t="s">
        <v>34</v>
      </c>
      <c r="G34" s="22"/>
      <c r="H34" s="22"/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2244</v>
      </c>
      <c r="F35" s="45" t="s">
        <v>35</v>
      </c>
      <c r="G35" s="22">
        <v>20669</v>
      </c>
      <c r="H35" s="22">
        <v>20669</v>
      </c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2251</v>
      </c>
      <c r="F36" s="45" t="s">
        <v>36</v>
      </c>
      <c r="G36" s="22">
        <v>126237.38</v>
      </c>
      <c r="H36" s="22">
        <v>126237.38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2253</v>
      </c>
      <c r="F37" s="45" t="s">
        <v>37</v>
      </c>
      <c r="G37" s="22"/>
      <c r="H37" s="22"/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2254</v>
      </c>
      <c r="F38" s="45" t="s">
        <v>38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2258</v>
      </c>
      <c r="F39" s="45" t="s">
        <v>39</v>
      </c>
      <c r="G39" s="22">
        <v>40640</v>
      </c>
      <c r="H39" s="22">
        <v>40640</v>
      </c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2261</v>
      </c>
      <c r="F40" s="45" t="s">
        <v>40</v>
      </c>
      <c r="G40" s="22"/>
      <c r="H40" s="22"/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2262</v>
      </c>
      <c r="F41" s="45" t="s">
        <v>41</v>
      </c>
      <c r="G41" s="22">
        <v>23664</v>
      </c>
      <c r="H41" s="22">
        <v>23664</v>
      </c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2263</v>
      </c>
      <c r="F42" s="45" t="s">
        <v>42</v>
      </c>
      <c r="G42" s="22">
        <v>1935531.59</v>
      </c>
      <c r="H42" s="22">
        <v>1620738.56</v>
      </c>
      <c r="I42" s="230">
        <f t="shared" si="0"/>
        <v>314793.03000000003</v>
      </c>
    </row>
    <row r="43" spans="1:9" ht="23.25" x14ac:dyDescent="0.35">
      <c r="A43" s="19"/>
      <c r="B43" s="19"/>
      <c r="C43" s="19"/>
      <c r="D43" s="20">
        <v>9995</v>
      </c>
      <c r="E43" s="20">
        <v>2271</v>
      </c>
      <c r="F43" s="45" t="s">
        <v>43</v>
      </c>
      <c r="G43" s="22">
        <v>176035.88</v>
      </c>
      <c r="H43" s="22">
        <v>176035.88</v>
      </c>
      <c r="I43" s="230">
        <f t="shared" si="0"/>
        <v>0</v>
      </c>
    </row>
    <row r="44" spans="1:9" ht="23.25" x14ac:dyDescent="0.35">
      <c r="A44" s="19"/>
      <c r="B44" s="19"/>
      <c r="C44" s="19"/>
      <c r="D44" s="20">
        <v>9995</v>
      </c>
      <c r="E44" s="20">
        <v>2272</v>
      </c>
      <c r="F44" s="45" t="s">
        <v>44</v>
      </c>
      <c r="G44" s="22">
        <v>335676.1</v>
      </c>
      <c r="H44" s="22">
        <v>335676.1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2281</v>
      </c>
      <c r="F45" s="45" t="s">
        <v>45</v>
      </c>
      <c r="G45" s="22"/>
      <c r="H45" s="22"/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2282</v>
      </c>
      <c r="F46" s="45" t="s">
        <v>46</v>
      </c>
      <c r="G46" s="22">
        <v>111076.76</v>
      </c>
      <c r="H46" s="22">
        <v>111076.76</v>
      </c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2284</v>
      </c>
      <c r="F47" s="45" t="s">
        <v>47</v>
      </c>
      <c r="G47" s="22"/>
      <c r="H47" s="22"/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2285</v>
      </c>
      <c r="F48" s="45" t="s">
        <v>133</v>
      </c>
      <c r="G48" s="22">
        <v>2714</v>
      </c>
      <c r="H48" s="22">
        <v>2714</v>
      </c>
      <c r="I48" s="230"/>
    </row>
    <row r="49" spans="1:9" ht="23.25" x14ac:dyDescent="0.35">
      <c r="A49" s="19"/>
      <c r="B49" s="19"/>
      <c r="C49" s="19"/>
      <c r="D49" s="20">
        <v>9995</v>
      </c>
      <c r="E49" s="20">
        <v>2286</v>
      </c>
      <c r="F49" s="45" t="s">
        <v>48</v>
      </c>
      <c r="G49" s="22">
        <v>101250</v>
      </c>
      <c r="H49" s="22">
        <v>101250</v>
      </c>
      <c r="I49" s="230">
        <f t="shared" si="0"/>
        <v>0</v>
      </c>
    </row>
    <row r="50" spans="1:9" ht="23.25" x14ac:dyDescent="0.35">
      <c r="A50" s="19"/>
      <c r="B50" s="19"/>
      <c r="C50" s="19"/>
      <c r="D50" s="20">
        <v>9995</v>
      </c>
      <c r="E50" s="23">
        <v>2287</v>
      </c>
      <c r="F50" s="45" t="s">
        <v>49</v>
      </c>
      <c r="G50" s="22">
        <v>1279805.25</v>
      </c>
      <c r="H50" s="22">
        <v>1025922.71</v>
      </c>
      <c r="I50" s="230">
        <f t="shared" si="0"/>
        <v>253882.54000000004</v>
      </c>
    </row>
    <row r="51" spans="1:9" ht="24" thickBot="1" x14ac:dyDescent="0.4">
      <c r="A51" s="19"/>
      <c r="B51" s="19"/>
      <c r="C51" s="19"/>
      <c r="D51" s="20">
        <v>9995</v>
      </c>
      <c r="E51" s="20">
        <v>2288</v>
      </c>
      <c r="F51" s="45" t="s">
        <v>50</v>
      </c>
      <c r="G51" s="22"/>
      <c r="H51" s="22"/>
      <c r="I51" s="230">
        <f t="shared" si="0"/>
        <v>0</v>
      </c>
    </row>
    <row r="52" spans="1:9" ht="24" thickBot="1" x14ac:dyDescent="0.4">
      <c r="A52" s="46"/>
      <c r="B52" s="28"/>
      <c r="C52" s="28"/>
      <c r="D52" s="47"/>
      <c r="E52" s="29"/>
      <c r="F52" s="30" t="s">
        <v>51</v>
      </c>
      <c r="G52" s="48">
        <f>SUM(G21:G51)</f>
        <v>6655263.4499999993</v>
      </c>
      <c r="H52" s="49">
        <f>SUM(H21:H51)</f>
        <v>6049852.6999999993</v>
      </c>
      <c r="I52" s="230">
        <f t="shared" si="0"/>
        <v>605410.75</v>
      </c>
    </row>
    <row r="53" spans="1:9" ht="23.25" x14ac:dyDescent="0.35">
      <c r="A53" s="50"/>
      <c r="B53" s="51"/>
      <c r="C53" s="51"/>
      <c r="D53" s="52"/>
      <c r="E53" s="52"/>
      <c r="F53" s="53" t="s">
        <v>52</v>
      </c>
      <c r="G53" s="54"/>
      <c r="H53" s="55"/>
      <c r="I53" s="230">
        <f t="shared" si="0"/>
        <v>0</v>
      </c>
    </row>
    <row r="54" spans="1:9" ht="23.25" x14ac:dyDescent="0.35">
      <c r="A54" s="19"/>
      <c r="B54" s="19"/>
      <c r="C54" s="19"/>
      <c r="D54" s="20">
        <v>9995</v>
      </c>
      <c r="E54" s="20">
        <v>2311</v>
      </c>
      <c r="F54" s="21" t="s">
        <v>53</v>
      </c>
      <c r="G54" s="22">
        <v>171116.23</v>
      </c>
      <c r="H54" s="22">
        <v>171116.23</v>
      </c>
      <c r="I54" s="230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2323</v>
      </c>
      <c r="F55" s="21" t="s">
        <v>54</v>
      </c>
      <c r="G55" s="22">
        <v>38959.97</v>
      </c>
      <c r="H55" s="22">
        <v>38959.97</v>
      </c>
      <c r="I55" s="230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2331</v>
      </c>
      <c r="F56" s="21" t="s">
        <v>55</v>
      </c>
      <c r="G56" s="22">
        <v>88942.5</v>
      </c>
      <c r="H56" s="22">
        <v>88942.5</v>
      </c>
      <c r="I56" s="230">
        <f t="shared" si="0"/>
        <v>0</v>
      </c>
    </row>
    <row r="57" spans="1:9" ht="23.25" x14ac:dyDescent="0.35">
      <c r="A57" s="19"/>
      <c r="B57" s="19"/>
      <c r="C57" s="19"/>
      <c r="D57" s="20">
        <v>9995</v>
      </c>
      <c r="E57" s="20">
        <v>2332</v>
      </c>
      <c r="F57" s="21" t="s">
        <v>135</v>
      </c>
      <c r="G57" s="22"/>
      <c r="H57" s="22"/>
      <c r="I57" s="230"/>
    </row>
    <row r="58" spans="1:9" ht="23.25" x14ac:dyDescent="0.35">
      <c r="A58" s="19"/>
      <c r="B58" s="19"/>
      <c r="C58" s="19"/>
      <c r="D58" s="20">
        <v>9995</v>
      </c>
      <c r="E58" s="20">
        <v>2333</v>
      </c>
      <c r="F58" s="21" t="s">
        <v>189</v>
      </c>
      <c r="G58" s="22">
        <v>3068</v>
      </c>
      <c r="H58" s="22">
        <v>3068</v>
      </c>
      <c r="I58" s="230"/>
    </row>
    <row r="59" spans="1:9" ht="23.25" x14ac:dyDescent="0.35">
      <c r="A59" s="19"/>
      <c r="B59" s="19"/>
      <c r="C59" s="19"/>
      <c r="D59" s="20">
        <v>9995</v>
      </c>
      <c r="E59" s="20">
        <v>2334</v>
      </c>
      <c r="F59" s="21" t="s">
        <v>56</v>
      </c>
      <c r="G59" s="22"/>
      <c r="H59" s="22"/>
      <c r="I59" s="230">
        <f t="shared" si="0"/>
        <v>0</v>
      </c>
    </row>
    <row r="60" spans="1:9" ht="23.25" x14ac:dyDescent="0.35">
      <c r="A60" s="19"/>
      <c r="B60" s="19"/>
      <c r="C60" s="19"/>
      <c r="D60" s="20">
        <v>9995</v>
      </c>
      <c r="E60" s="20">
        <v>2341</v>
      </c>
      <c r="F60" s="21" t="s">
        <v>57</v>
      </c>
      <c r="G60" s="22"/>
      <c r="H60" s="22"/>
      <c r="I60" s="230">
        <f t="shared" si="0"/>
        <v>0</v>
      </c>
    </row>
    <row r="61" spans="1:9" ht="23.25" x14ac:dyDescent="0.35">
      <c r="A61" s="19"/>
      <c r="B61" s="19"/>
      <c r="C61" s="19"/>
      <c r="D61" s="20">
        <v>9995</v>
      </c>
      <c r="E61" s="20">
        <v>2353</v>
      </c>
      <c r="F61" s="21" t="s">
        <v>58</v>
      </c>
      <c r="G61" s="22">
        <v>57519.99</v>
      </c>
      <c r="H61" s="22">
        <v>57519.99</v>
      </c>
      <c r="I61" s="230">
        <f t="shared" si="0"/>
        <v>0</v>
      </c>
    </row>
    <row r="62" spans="1:9" ht="23.25" x14ac:dyDescent="0.35">
      <c r="A62" s="19"/>
      <c r="B62" s="19"/>
      <c r="C62" s="19"/>
      <c r="D62" s="20">
        <v>9995</v>
      </c>
      <c r="E62" s="20">
        <v>2363</v>
      </c>
      <c r="F62" s="21" t="s">
        <v>148</v>
      </c>
      <c r="G62" s="22">
        <v>2183</v>
      </c>
      <c r="H62" s="22">
        <v>2183</v>
      </c>
      <c r="I62" s="230"/>
    </row>
    <row r="63" spans="1:9" ht="23.25" x14ac:dyDescent="0.35">
      <c r="A63" s="19"/>
      <c r="B63" s="19"/>
      <c r="C63" s="19"/>
      <c r="D63" s="20">
        <v>9995</v>
      </c>
      <c r="E63" s="20">
        <v>2371</v>
      </c>
      <c r="F63" s="21" t="s">
        <v>59</v>
      </c>
      <c r="G63" s="22">
        <v>1465976.95</v>
      </c>
      <c r="H63" s="22">
        <v>1465976.95</v>
      </c>
      <c r="I63" s="230">
        <f t="shared" si="0"/>
        <v>0</v>
      </c>
    </row>
    <row r="64" spans="1:9" ht="23.25" x14ac:dyDescent="0.35">
      <c r="A64" s="19"/>
      <c r="B64" s="19"/>
      <c r="C64" s="19"/>
      <c r="D64" s="20">
        <v>9995</v>
      </c>
      <c r="E64" s="20">
        <v>2372</v>
      </c>
      <c r="F64" s="21" t="s">
        <v>137</v>
      </c>
      <c r="G64" s="22"/>
      <c r="H64" s="22"/>
      <c r="I64" s="230">
        <f t="shared" si="0"/>
        <v>0</v>
      </c>
    </row>
    <row r="65" spans="1:9" ht="23.25" x14ac:dyDescent="0.35">
      <c r="A65" s="19"/>
      <c r="B65" s="19"/>
      <c r="C65" s="19"/>
      <c r="D65" s="20">
        <v>9995</v>
      </c>
      <c r="E65" s="20">
        <v>2391</v>
      </c>
      <c r="F65" s="21" t="s">
        <v>60</v>
      </c>
      <c r="G65" s="22">
        <v>6890.94</v>
      </c>
      <c r="H65" s="22">
        <v>6890.94</v>
      </c>
      <c r="I65" s="230">
        <f t="shared" si="0"/>
        <v>0</v>
      </c>
    </row>
    <row r="66" spans="1:9" ht="23.25" x14ac:dyDescent="0.35">
      <c r="A66" s="19"/>
      <c r="B66" s="19"/>
      <c r="C66" s="19"/>
      <c r="D66" s="20">
        <v>9995</v>
      </c>
      <c r="E66" s="23">
        <v>2392</v>
      </c>
      <c r="F66" s="21" t="s">
        <v>61</v>
      </c>
      <c r="G66" s="22">
        <v>1233846.76</v>
      </c>
      <c r="H66" s="22">
        <v>1233846.76</v>
      </c>
      <c r="I66" s="230">
        <f t="shared" si="0"/>
        <v>0</v>
      </c>
    </row>
    <row r="67" spans="1:9" ht="23.25" x14ac:dyDescent="0.35">
      <c r="A67" s="19"/>
      <c r="B67" s="19"/>
      <c r="C67" s="19"/>
      <c r="D67" s="20">
        <v>9995</v>
      </c>
      <c r="E67" s="20">
        <v>2394</v>
      </c>
      <c r="F67" s="21" t="s">
        <v>62</v>
      </c>
      <c r="G67" s="22"/>
      <c r="H67" s="22"/>
      <c r="I67" s="230">
        <f t="shared" si="0"/>
        <v>0</v>
      </c>
    </row>
    <row r="68" spans="1:9" ht="23.25" x14ac:dyDescent="0.35">
      <c r="A68" s="19"/>
      <c r="B68" s="19"/>
      <c r="C68" s="19"/>
      <c r="D68" s="20">
        <v>9995</v>
      </c>
      <c r="E68" s="20">
        <v>2395</v>
      </c>
      <c r="F68" s="21" t="s">
        <v>63</v>
      </c>
      <c r="G68" s="22">
        <v>3842.9</v>
      </c>
      <c r="H68" s="22">
        <v>3842.9</v>
      </c>
      <c r="I68" s="230">
        <f t="shared" si="0"/>
        <v>0</v>
      </c>
    </row>
    <row r="69" spans="1:9" ht="23.25" x14ac:dyDescent="0.35">
      <c r="A69" s="19"/>
      <c r="B69" s="19"/>
      <c r="C69" s="19"/>
      <c r="D69" s="20">
        <v>9995</v>
      </c>
      <c r="E69" s="20">
        <v>2396</v>
      </c>
      <c r="F69" s="21" t="s">
        <v>64</v>
      </c>
      <c r="G69" s="22">
        <v>51833.17</v>
      </c>
      <c r="H69" s="22">
        <v>51833.17</v>
      </c>
      <c r="I69" s="230">
        <f t="shared" si="0"/>
        <v>0</v>
      </c>
    </row>
    <row r="70" spans="1:9" ht="24" thickBot="1" x14ac:dyDescent="0.4">
      <c r="A70" s="56"/>
      <c r="B70" s="56"/>
      <c r="C70" s="56"/>
      <c r="D70" s="24">
        <v>9995</v>
      </c>
      <c r="E70" s="24">
        <v>2399</v>
      </c>
      <c r="F70" s="25" t="s">
        <v>65</v>
      </c>
      <c r="G70" s="26">
        <v>15334.7</v>
      </c>
      <c r="H70" s="26">
        <v>15334.7</v>
      </c>
      <c r="I70" s="230">
        <f t="shared" si="0"/>
        <v>0</v>
      </c>
    </row>
    <row r="71" spans="1:9" ht="24" thickBot="1" x14ac:dyDescent="0.4">
      <c r="A71" s="57"/>
      <c r="B71" s="58"/>
      <c r="C71" s="58"/>
      <c r="D71" s="59"/>
      <c r="E71" s="60"/>
      <c r="F71" s="61" t="s">
        <v>66</v>
      </c>
      <c r="G71" s="62">
        <f>SUM(G54:G70)</f>
        <v>3139515.11</v>
      </c>
      <c r="H71" s="63">
        <f>SUM(H54:H70)</f>
        <v>3139515.11</v>
      </c>
      <c r="I71" s="230">
        <f t="shared" si="0"/>
        <v>0</v>
      </c>
    </row>
    <row r="72" spans="1:9" ht="23.25" x14ac:dyDescent="0.35">
      <c r="A72" s="50"/>
      <c r="B72" s="51"/>
      <c r="C72" s="51"/>
      <c r="D72" s="64"/>
      <c r="E72" s="64"/>
      <c r="F72" s="42" t="s">
        <v>67</v>
      </c>
      <c r="G72" s="65"/>
      <c r="H72" s="55"/>
      <c r="I72" s="230">
        <f t="shared" si="0"/>
        <v>0</v>
      </c>
    </row>
    <row r="73" spans="1:9" ht="23.25" x14ac:dyDescent="0.35">
      <c r="A73" s="19"/>
      <c r="B73" s="19"/>
      <c r="C73" s="19"/>
      <c r="D73" s="20">
        <v>9995</v>
      </c>
      <c r="E73" s="20">
        <v>2611</v>
      </c>
      <c r="F73" s="21" t="s">
        <v>68</v>
      </c>
      <c r="G73" s="22">
        <v>56392.2</v>
      </c>
      <c r="H73" s="22">
        <v>56392.2</v>
      </c>
      <c r="I73" s="230">
        <f t="shared" si="0"/>
        <v>0</v>
      </c>
    </row>
    <row r="74" spans="1:9" ht="23.25" x14ac:dyDescent="0.35">
      <c r="A74" s="19"/>
      <c r="B74" s="19"/>
      <c r="C74" s="19"/>
      <c r="D74" s="20">
        <v>9995</v>
      </c>
      <c r="E74" s="20">
        <v>2613</v>
      </c>
      <c r="F74" s="21" t="s">
        <v>69</v>
      </c>
      <c r="G74" s="22">
        <v>6227591.3899999997</v>
      </c>
      <c r="H74" s="22">
        <v>6227591.3899999997</v>
      </c>
      <c r="I74" s="230">
        <f t="shared" si="0"/>
        <v>0</v>
      </c>
    </row>
    <row r="75" spans="1:9" ht="23.25" x14ac:dyDescent="0.35">
      <c r="A75" s="19"/>
      <c r="B75" s="19"/>
      <c r="C75" s="19"/>
      <c r="D75" s="20">
        <v>9995</v>
      </c>
      <c r="E75" s="20">
        <v>2614</v>
      </c>
      <c r="F75" s="21" t="s">
        <v>165</v>
      </c>
      <c r="G75" s="22">
        <v>68378.14</v>
      </c>
      <c r="H75" s="22">
        <v>68378.14</v>
      </c>
      <c r="I75" s="230">
        <f t="shared" si="0"/>
        <v>0</v>
      </c>
    </row>
    <row r="76" spans="1:9" ht="23.25" x14ac:dyDescent="0.35">
      <c r="A76" s="19"/>
      <c r="B76" s="19"/>
      <c r="C76" s="19"/>
      <c r="D76" s="20">
        <v>9995</v>
      </c>
      <c r="E76" s="20">
        <v>2619</v>
      </c>
      <c r="F76" s="21" t="s">
        <v>166</v>
      </c>
      <c r="G76" s="22"/>
      <c r="H76" s="22"/>
      <c r="I76" s="230">
        <f t="shared" si="0"/>
        <v>0</v>
      </c>
    </row>
    <row r="77" spans="1:9" ht="23.25" x14ac:dyDescent="0.35">
      <c r="A77" s="19"/>
      <c r="B77" s="19"/>
      <c r="C77" s="19"/>
      <c r="D77" s="20">
        <v>9995</v>
      </c>
      <c r="E77" s="20">
        <v>2621</v>
      </c>
      <c r="F77" s="21" t="s">
        <v>194</v>
      </c>
      <c r="G77" s="22"/>
      <c r="H77" s="22"/>
      <c r="I77" s="230">
        <f t="shared" si="0"/>
        <v>0</v>
      </c>
    </row>
    <row r="78" spans="1:9" ht="23.25" x14ac:dyDescent="0.35">
      <c r="A78" s="19"/>
      <c r="B78" s="19"/>
      <c r="C78" s="19"/>
      <c r="D78" s="20">
        <v>9995</v>
      </c>
      <c r="E78" s="20">
        <v>2623</v>
      </c>
      <c r="F78" s="21" t="s">
        <v>159</v>
      </c>
      <c r="G78" s="22"/>
      <c r="H78" s="22"/>
      <c r="I78" s="230">
        <f t="shared" si="0"/>
        <v>0</v>
      </c>
    </row>
    <row r="79" spans="1:9" ht="23.25" x14ac:dyDescent="0.35">
      <c r="A79" s="19"/>
      <c r="B79" s="19"/>
      <c r="C79" s="19"/>
      <c r="D79" s="20">
        <v>9995</v>
      </c>
      <c r="E79" s="20">
        <v>2631</v>
      </c>
      <c r="F79" s="21" t="s">
        <v>195</v>
      </c>
      <c r="G79" s="22"/>
      <c r="H79" s="22"/>
      <c r="I79" s="230"/>
    </row>
    <row r="80" spans="1:9" ht="23.25" x14ac:dyDescent="0.35">
      <c r="A80" s="19"/>
      <c r="B80" s="19"/>
      <c r="C80" s="19"/>
      <c r="D80" s="20">
        <v>9995</v>
      </c>
      <c r="E80" s="20">
        <v>2641</v>
      </c>
      <c r="F80" s="21" t="s">
        <v>70</v>
      </c>
      <c r="G80" s="22"/>
      <c r="H80" s="22"/>
      <c r="I80" s="230">
        <f>+G80-H80</f>
        <v>0</v>
      </c>
    </row>
    <row r="81" spans="1:9" ht="23.25" x14ac:dyDescent="0.35">
      <c r="A81" s="19"/>
      <c r="B81" s="19"/>
      <c r="C81" s="19"/>
      <c r="D81" s="20">
        <v>9995</v>
      </c>
      <c r="E81" s="20">
        <v>2653</v>
      </c>
      <c r="F81" s="21" t="s">
        <v>167</v>
      </c>
      <c r="G81" s="22"/>
      <c r="H81" s="22"/>
      <c r="I81" s="230">
        <f t="shared" si="0"/>
        <v>0</v>
      </c>
    </row>
    <row r="82" spans="1:9" ht="23.25" x14ac:dyDescent="0.35">
      <c r="A82" s="19"/>
      <c r="B82" s="19"/>
      <c r="C82" s="19"/>
      <c r="D82" s="20">
        <v>9995</v>
      </c>
      <c r="E82" s="20">
        <v>2654</v>
      </c>
      <c r="F82" s="248" t="s">
        <v>168</v>
      </c>
      <c r="G82" s="22"/>
      <c r="H82" s="22"/>
      <c r="I82" s="230">
        <f t="shared" si="0"/>
        <v>0</v>
      </c>
    </row>
    <row r="83" spans="1:9" ht="23.25" x14ac:dyDescent="0.35">
      <c r="A83" s="19"/>
      <c r="B83" s="19"/>
      <c r="C83" s="19"/>
      <c r="D83" s="20">
        <v>9995</v>
      </c>
      <c r="E83" s="20">
        <v>2655</v>
      </c>
      <c r="F83" s="21" t="s">
        <v>71</v>
      </c>
      <c r="G83" s="22"/>
      <c r="H83" s="22"/>
      <c r="I83" s="230">
        <f t="shared" si="0"/>
        <v>0</v>
      </c>
    </row>
    <row r="84" spans="1:9" ht="23.25" x14ac:dyDescent="0.35">
      <c r="A84" s="19"/>
      <c r="B84" s="19"/>
      <c r="C84" s="19"/>
      <c r="D84" s="20">
        <v>9995</v>
      </c>
      <c r="E84" s="20">
        <v>2656</v>
      </c>
      <c r="F84" s="21" t="s">
        <v>174</v>
      </c>
      <c r="G84" s="22"/>
      <c r="H84" s="22"/>
      <c r="I84" s="230">
        <f t="shared" si="0"/>
        <v>0</v>
      </c>
    </row>
    <row r="85" spans="1:9" ht="23.25" x14ac:dyDescent="0.35">
      <c r="A85" s="19"/>
      <c r="B85" s="19"/>
      <c r="C85" s="19"/>
      <c r="D85" s="20">
        <v>9995</v>
      </c>
      <c r="E85" s="20">
        <v>2657</v>
      </c>
      <c r="F85" s="21" t="s">
        <v>72</v>
      </c>
      <c r="G85" s="22"/>
      <c r="H85" s="22"/>
      <c r="I85" s="230">
        <f t="shared" si="0"/>
        <v>0</v>
      </c>
    </row>
    <row r="86" spans="1:9" ht="23.25" x14ac:dyDescent="0.35">
      <c r="A86" s="19"/>
      <c r="B86" s="19"/>
      <c r="C86" s="19"/>
      <c r="D86" s="20">
        <v>9995</v>
      </c>
      <c r="E86" s="20">
        <v>2658</v>
      </c>
      <c r="F86" s="21" t="s">
        <v>73</v>
      </c>
      <c r="G86" s="22"/>
      <c r="H86" s="22"/>
      <c r="I86" s="230">
        <f t="shared" si="0"/>
        <v>0</v>
      </c>
    </row>
    <row r="87" spans="1:9" ht="23.25" x14ac:dyDescent="0.35">
      <c r="A87" s="19"/>
      <c r="B87" s="19"/>
      <c r="C87" s="19"/>
      <c r="D87" s="20">
        <v>9995</v>
      </c>
      <c r="E87" s="20">
        <v>2662</v>
      </c>
      <c r="F87" s="25" t="s">
        <v>169</v>
      </c>
      <c r="G87" s="22"/>
      <c r="H87" s="22"/>
      <c r="I87" s="230">
        <f t="shared" si="0"/>
        <v>0</v>
      </c>
    </row>
    <row r="88" spans="1:9" ht="23.25" x14ac:dyDescent="0.35">
      <c r="A88" s="19"/>
      <c r="B88" s="19"/>
      <c r="C88" s="19"/>
      <c r="D88" s="20">
        <v>9995</v>
      </c>
      <c r="E88" s="23">
        <v>2683</v>
      </c>
      <c r="F88" s="25" t="s">
        <v>74</v>
      </c>
      <c r="G88" s="22">
        <v>333058.93</v>
      </c>
      <c r="H88" s="22">
        <v>333058.93</v>
      </c>
      <c r="I88" s="230">
        <f t="shared" ref="I88:I160" si="1">+G88-H88</f>
        <v>0</v>
      </c>
    </row>
    <row r="89" spans="1:9" ht="23.25" x14ac:dyDescent="0.35">
      <c r="A89" s="56"/>
      <c r="B89" s="56"/>
      <c r="C89" s="56"/>
      <c r="D89" s="24">
        <v>9995</v>
      </c>
      <c r="E89" s="234">
        <v>2688</v>
      </c>
      <c r="F89" s="25" t="s">
        <v>143</v>
      </c>
      <c r="G89" s="22"/>
      <c r="H89" s="22"/>
      <c r="I89" s="230">
        <f t="shared" si="1"/>
        <v>0</v>
      </c>
    </row>
    <row r="90" spans="1:9" ht="24" thickBot="1" x14ac:dyDescent="0.4">
      <c r="A90" s="56"/>
      <c r="B90" s="56"/>
      <c r="C90" s="56"/>
      <c r="D90" s="24">
        <v>9995</v>
      </c>
      <c r="E90" s="24">
        <v>2712</v>
      </c>
      <c r="F90" s="21" t="s">
        <v>75</v>
      </c>
      <c r="G90" s="22"/>
      <c r="H90" s="22"/>
      <c r="I90" s="230">
        <f t="shared" si="1"/>
        <v>0</v>
      </c>
    </row>
    <row r="91" spans="1:9" ht="24" thickBot="1" x14ac:dyDescent="0.4">
      <c r="A91" s="57"/>
      <c r="B91" s="58"/>
      <c r="C91" s="58"/>
      <c r="D91" s="66"/>
      <c r="E91" s="67"/>
      <c r="F91" s="61" t="s">
        <v>76</v>
      </c>
      <c r="G91" s="62">
        <f>SUM(G73:G90)</f>
        <v>6685420.6599999992</v>
      </c>
      <c r="H91" s="68">
        <f>SUM(H73:H90)</f>
        <v>6685420.6599999992</v>
      </c>
      <c r="I91" s="230">
        <f t="shared" si="1"/>
        <v>0</v>
      </c>
    </row>
    <row r="92" spans="1:9" ht="24" thickBot="1" x14ac:dyDescent="0.4">
      <c r="A92" s="32"/>
      <c r="B92" s="69"/>
      <c r="C92" s="69"/>
      <c r="D92" s="70"/>
      <c r="E92" s="70"/>
      <c r="F92" s="35"/>
      <c r="G92" s="36"/>
      <c r="H92" s="37"/>
      <c r="I92" s="230">
        <f t="shared" si="1"/>
        <v>0</v>
      </c>
    </row>
    <row r="93" spans="1:9" ht="24" thickBot="1" x14ac:dyDescent="0.4">
      <c r="A93" s="38"/>
      <c r="B93" s="39"/>
      <c r="C93" s="39"/>
      <c r="D93" s="71"/>
      <c r="E93" s="72"/>
      <c r="F93" s="30" t="s">
        <v>77</v>
      </c>
      <c r="G93" s="73">
        <f>+G91+G71+G52+G18</f>
        <v>45683118.030000001</v>
      </c>
      <c r="H93" s="74">
        <f>+H91+H71+H52+H18</f>
        <v>44837055.969999999</v>
      </c>
      <c r="I93" s="230">
        <f t="shared" si="1"/>
        <v>846062.06000000238</v>
      </c>
    </row>
    <row r="94" spans="1:9" ht="24" thickBot="1" x14ac:dyDescent="0.4">
      <c r="A94" s="32"/>
      <c r="B94" s="69"/>
      <c r="C94" s="69"/>
      <c r="D94" s="70"/>
      <c r="E94" s="70"/>
      <c r="F94" s="75"/>
      <c r="G94" s="76"/>
      <c r="H94" s="77"/>
      <c r="I94" s="230">
        <f t="shared" si="1"/>
        <v>0</v>
      </c>
    </row>
    <row r="95" spans="1:9" ht="24" thickBot="1" x14ac:dyDescent="0.4">
      <c r="A95" s="78" t="s">
        <v>2</v>
      </c>
      <c r="B95" s="79" t="s">
        <v>3</v>
      </c>
      <c r="C95" s="80" t="s">
        <v>4</v>
      </c>
      <c r="D95" s="79" t="s">
        <v>5</v>
      </c>
      <c r="E95" s="79" t="s">
        <v>6</v>
      </c>
      <c r="F95" s="81"/>
      <c r="G95" s="82"/>
      <c r="H95" s="83"/>
      <c r="I95" s="230">
        <f t="shared" si="1"/>
        <v>0</v>
      </c>
    </row>
    <row r="96" spans="1:9" ht="24" thickBot="1" x14ac:dyDescent="0.4">
      <c r="A96" s="84">
        <v>11</v>
      </c>
      <c r="B96" s="85"/>
      <c r="C96" s="86">
        <v>2</v>
      </c>
      <c r="D96" s="85"/>
      <c r="E96" s="14"/>
      <c r="F96" s="87" t="s">
        <v>9</v>
      </c>
      <c r="G96" s="88" t="s">
        <v>7</v>
      </c>
      <c r="H96" s="89" t="s">
        <v>8</v>
      </c>
      <c r="I96" s="230"/>
    </row>
    <row r="97" spans="1:9" ht="23.25" x14ac:dyDescent="0.35">
      <c r="A97" s="90"/>
      <c r="B97" s="91"/>
      <c r="C97" s="91"/>
      <c r="D97" s="92">
        <v>100</v>
      </c>
      <c r="E97" s="93">
        <v>2111</v>
      </c>
      <c r="F97" s="94" t="s">
        <v>10</v>
      </c>
      <c r="G97" s="95">
        <v>5147144.9400000004</v>
      </c>
      <c r="H97" s="95">
        <v>5147144.9400000004</v>
      </c>
      <c r="I97" s="230">
        <f t="shared" si="1"/>
        <v>0</v>
      </c>
    </row>
    <row r="98" spans="1:9" ht="23.25" x14ac:dyDescent="0.35">
      <c r="A98" s="249"/>
      <c r="B98" s="91"/>
      <c r="C98" s="91"/>
      <c r="D98" s="92">
        <v>100</v>
      </c>
      <c r="E98" s="93">
        <v>2151</v>
      </c>
      <c r="F98" s="21" t="s">
        <v>18</v>
      </c>
      <c r="G98" s="95">
        <v>354496.93</v>
      </c>
      <c r="H98" s="95">
        <v>354496.93</v>
      </c>
      <c r="I98" s="230"/>
    </row>
    <row r="99" spans="1:9" ht="23.25" x14ac:dyDescent="0.35">
      <c r="A99" s="249"/>
      <c r="B99" s="91"/>
      <c r="C99" s="91"/>
      <c r="D99" s="92">
        <v>100</v>
      </c>
      <c r="E99" s="93">
        <v>2152</v>
      </c>
      <c r="F99" s="21" t="s">
        <v>19</v>
      </c>
      <c r="G99" s="95">
        <v>361993.96</v>
      </c>
      <c r="H99" s="95">
        <v>361993.96</v>
      </c>
      <c r="I99" s="230"/>
    </row>
    <row r="100" spans="1:9" ht="23.25" x14ac:dyDescent="0.35">
      <c r="A100" s="249"/>
      <c r="B100" s="91"/>
      <c r="C100" s="91"/>
      <c r="D100" s="92">
        <v>100</v>
      </c>
      <c r="E100" s="93">
        <v>2153</v>
      </c>
      <c r="F100" s="25" t="s">
        <v>20</v>
      </c>
      <c r="G100" s="95">
        <v>43517.27</v>
      </c>
      <c r="H100" s="95">
        <v>43517.27</v>
      </c>
      <c r="I100" s="230"/>
    </row>
    <row r="101" spans="1:9" ht="23.25" x14ac:dyDescent="0.35">
      <c r="A101" s="19"/>
      <c r="B101" s="19"/>
      <c r="C101" s="19"/>
      <c r="D101" s="20">
        <v>9995</v>
      </c>
      <c r="E101" s="23">
        <v>2111</v>
      </c>
      <c r="F101" s="21" t="s">
        <v>10</v>
      </c>
      <c r="G101" s="250">
        <v>6953290.4299999997</v>
      </c>
      <c r="H101" s="250">
        <v>6953290.4299999997</v>
      </c>
      <c r="I101" s="230">
        <f t="shared" si="1"/>
        <v>0</v>
      </c>
    </row>
    <row r="102" spans="1:9" ht="23.25" x14ac:dyDescent="0.35">
      <c r="A102" s="19"/>
      <c r="B102" s="19"/>
      <c r="C102" s="19"/>
      <c r="D102" s="20">
        <v>9995</v>
      </c>
      <c r="E102" s="20">
        <v>2112</v>
      </c>
      <c r="F102" s="21" t="s">
        <v>11</v>
      </c>
      <c r="G102" s="250">
        <v>140285.21</v>
      </c>
      <c r="H102" s="250">
        <v>140285.21</v>
      </c>
      <c r="I102" s="230">
        <f t="shared" si="1"/>
        <v>0</v>
      </c>
    </row>
    <row r="103" spans="1:9" ht="23.25" x14ac:dyDescent="0.35">
      <c r="A103" s="19"/>
      <c r="B103" s="19"/>
      <c r="C103" s="19"/>
      <c r="D103" s="20">
        <v>9995</v>
      </c>
      <c r="E103" s="20">
        <v>2114</v>
      </c>
      <c r="F103" s="21" t="s">
        <v>12</v>
      </c>
      <c r="G103" s="22"/>
      <c r="H103" s="22"/>
      <c r="I103" s="230">
        <f t="shared" si="1"/>
        <v>0</v>
      </c>
    </row>
    <row r="104" spans="1:9" ht="23.25" x14ac:dyDescent="0.35">
      <c r="A104" s="19"/>
      <c r="B104" s="19"/>
      <c r="C104" s="19"/>
      <c r="D104" s="20">
        <v>9995</v>
      </c>
      <c r="E104" s="20">
        <v>2115</v>
      </c>
      <c r="F104" s="21" t="s">
        <v>13</v>
      </c>
      <c r="G104" s="22">
        <v>3394033.19</v>
      </c>
      <c r="H104" s="22">
        <v>3394033.19</v>
      </c>
      <c r="I104" s="230">
        <f t="shared" si="1"/>
        <v>0</v>
      </c>
    </row>
    <row r="105" spans="1:9" ht="23.25" x14ac:dyDescent="0.35">
      <c r="A105" s="19"/>
      <c r="B105" s="19"/>
      <c r="C105" s="19"/>
      <c r="D105" s="20">
        <v>9995</v>
      </c>
      <c r="E105" s="20">
        <v>2116</v>
      </c>
      <c r="F105" s="21" t="s">
        <v>14</v>
      </c>
      <c r="G105" s="22">
        <v>198030.33</v>
      </c>
      <c r="H105" s="22">
        <v>198030.33</v>
      </c>
      <c r="I105" s="230">
        <f t="shared" si="1"/>
        <v>0</v>
      </c>
    </row>
    <row r="106" spans="1:9" ht="23.25" x14ac:dyDescent="0.35">
      <c r="A106" s="19"/>
      <c r="B106" s="19"/>
      <c r="C106" s="19"/>
      <c r="D106" s="20">
        <v>9995</v>
      </c>
      <c r="E106" s="23">
        <v>2122</v>
      </c>
      <c r="F106" s="21" t="s">
        <v>15</v>
      </c>
      <c r="G106" s="22">
        <v>3300</v>
      </c>
      <c r="H106" s="22">
        <v>3300</v>
      </c>
      <c r="I106" s="230">
        <f t="shared" si="1"/>
        <v>0</v>
      </c>
    </row>
    <row r="107" spans="1:9" ht="23.25" x14ac:dyDescent="0.35">
      <c r="A107" s="19"/>
      <c r="B107" s="19"/>
      <c r="C107" s="19"/>
      <c r="D107" s="20">
        <v>9995</v>
      </c>
      <c r="E107" s="20">
        <v>2132</v>
      </c>
      <c r="F107" s="21" t="s">
        <v>16</v>
      </c>
      <c r="G107" s="22"/>
      <c r="H107" s="22"/>
      <c r="I107" s="230">
        <f t="shared" si="1"/>
        <v>0</v>
      </c>
    </row>
    <row r="108" spans="1:9" ht="23.25" x14ac:dyDescent="0.35">
      <c r="A108" s="19"/>
      <c r="B108" s="19"/>
      <c r="C108" s="19"/>
      <c r="D108" s="20">
        <v>9995</v>
      </c>
      <c r="E108" s="20">
        <v>2141</v>
      </c>
      <c r="F108" s="21" t="s">
        <v>17</v>
      </c>
      <c r="G108" s="22"/>
      <c r="H108" s="22"/>
      <c r="I108" s="230">
        <f t="shared" si="1"/>
        <v>0</v>
      </c>
    </row>
    <row r="109" spans="1:9" ht="23.25" x14ac:dyDescent="0.35">
      <c r="A109" s="19"/>
      <c r="B109" s="19"/>
      <c r="C109" s="19"/>
      <c r="D109" s="20">
        <v>9995</v>
      </c>
      <c r="E109" s="20">
        <v>2151</v>
      </c>
      <c r="F109" s="21" t="s">
        <v>18</v>
      </c>
      <c r="G109" s="22">
        <v>468204.42</v>
      </c>
      <c r="H109" s="22">
        <v>468204.42</v>
      </c>
      <c r="I109" s="230">
        <f t="shared" si="1"/>
        <v>0</v>
      </c>
    </row>
    <row r="110" spans="1:9" ht="23.25" x14ac:dyDescent="0.35">
      <c r="A110" s="19"/>
      <c r="B110" s="19"/>
      <c r="C110" s="19"/>
      <c r="D110" s="20">
        <v>9995</v>
      </c>
      <c r="E110" s="20">
        <v>2152</v>
      </c>
      <c r="F110" s="21" t="s">
        <v>19</v>
      </c>
      <c r="G110" s="22">
        <v>468864.71</v>
      </c>
      <c r="H110" s="22">
        <v>468864.71</v>
      </c>
      <c r="I110" s="230">
        <f t="shared" si="1"/>
        <v>0</v>
      </c>
    </row>
    <row r="111" spans="1:9" ht="24" thickBot="1" x14ac:dyDescent="0.4">
      <c r="A111" s="56"/>
      <c r="B111" s="56"/>
      <c r="C111" s="56"/>
      <c r="D111" s="24">
        <v>9995</v>
      </c>
      <c r="E111" s="24">
        <v>2153</v>
      </c>
      <c r="F111" s="25" t="s">
        <v>20</v>
      </c>
      <c r="G111" s="26">
        <v>64485.18</v>
      </c>
      <c r="H111" s="26">
        <v>64485.18</v>
      </c>
      <c r="I111" s="230">
        <f t="shared" si="1"/>
        <v>0</v>
      </c>
    </row>
    <row r="112" spans="1:9" ht="24" thickBot="1" x14ac:dyDescent="0.4">
      <c r="A112" s="96"/>
      <c r="B112" s="97"/>
      <c r="C112" s="97"/>
      <c r="D112" s="98"/>
      <c r="E112" s="98"/>
      <c r="F112" s="99" t="s">
        <v>21</v>
      </c>
      <c r="G112" s="100">
        <f>SUM(G97:G111)</f>
        <v>17597646.57</v>
      </c>
      <c r="H112" s="101">
        <f>SUM(H97:H111)</f>
        <v>17597646.57</v>
      </c>
      <c r="I112" s="230">
        <f t="shared" si="1"/>
        <v>0</v>
      </c>
    </row>
    <row r="113" spans="1:9" ht="24" thickBot="1" x14ac:dyDescent="0.4">
      <c r="A113" s="32"/>
      <c r="B113" s="33"/>
      <c r="C113" s="33"/>
      <c r="D113" s="34"/>
      <c r="E113" s="34"/>
      <c r="F113" s="35"/>
      <c r="G113" s="36"/>
      <c r="H113" s="102"/>
      <c r="I113" s="230">
        <f t="shared" si="1"/>
        <v>0</v>
      </c>
    </row>
    <row r="114" spans="1:9" ht="23.25" x14ac:dyDescent="0.35">
      <c r="A114" s="38"/>
      <c r="B114" s="39"/>
      <c r="C114" s="39"/>
      <c r="D114" s="40"/>
      <c r="E114" s="41"/>
      <c r="F114" s="42" t="s">
        <v>22</v>
      </c>
      <c r="G114" s="251"/>
      <c r="H114" s="252"/>
      <c r="I114" s="230">
        <f t="shared" si="1"/>
        <v>0</v>
      </c>
    </row>
    <row r="115" spans="1:9" ht="23.25" x14ac:dyDescent="0.35">
      <c r="A115" s="19"/>
      <c r="B115" s="19"/>
      <c r="C115" s="19"/>
      <c r="D115" s="20">
        <v>9995</v>
      </c>
      <c r="E115" s="20">
        <v>2212</v>
      </c>
      <c r="F115" s="45" t="s">
        <v>23</v>
      </c>
      <c r="G115" s="22"/>
      <c r="H115" s="22"/>
      <c r="I115" s="230">
        <f t="shared" si="1"/>
        <v>0</v>
      </c>
    </row>
    <row r="116" spans="1:9" ht="23.25" x14ac:dyDescent="0.35">
      <c r="A116" s="19"/>
      <c r="B116" s="19"/>
      <c r="C116" s="19"/>
      <c r="D116" s="23">
        <v>9995</v>
      </c>
      <c r="E116" s="23">
        <v>2213</v>
      </c>
      <c r="F116" s="45" t="s">
        <v>24</v>
      </c>
      <c r="G116" s="22"/>
      <c r="H116" s="22"/>
      <c r="I116" s="230">
        <f t="shared" si="1"/>
        <v>0</v>
      </c>
    </row>
    <row r="117" spans="1:9" ht="23.25" x14ac:dyDescent="0.35">
      <c r="A117" s="19"/>
      <c r="B117" s="19"/>
      <c r="C117" s="19"/>
      <c r="D117" s="23">
        <v>9995</v>
      </c>
      <c r="E117" s="23">
        <v>2214</v>
      </c>
      <c r="F117" s="45" t="s">
        <v>25</v>
      </c>
      <c r="G117" s="22">
        <v>4460</v>
      </c>
      <c r="H117" s="22">
        <v>4460</v>
      </c>
      <c r="I117" s="230">
        <f t="shared" si="1"/>
        <v>0</v>
      </c>
    </row>
    <row r="118" spans="1:9" ht="23.25" x14ac:dyDescent="0.35">
      <c r="A118" s="19"/>
      <c r="B118" s="19"/>
      <c r="C118" s="19"/>
      <c r="D118" s="23">
        <v>9995</v>
      </c>
      <c r="E118" s="23">
        <v>2215</v>
      </c>
      <c r="F118" s="45" t="s">
        <v>162</v>
      </c>
      <c r="G118" s="22">
        <v>78939.199999999997</v>
      </c>
      <c r="H118" s="22">
        <v>78939.199999999997</v>
      </c>
      <c r="I118" s="230"/>
    </row>
    <row r="119" spans="1:9" ht="23.25" x14ac:dyDescent="0.35">
      <c r="A119" s="19"/>
      <c r="B119" s="19"/>
      <c r="C119" s="19"/>
      <c r="D119" s="23">
        <v>9995</v>
      </c>
      <c r="E119" s="23">
        <v>2216</v>
      </c>
      <c r="F119" s="45" t="s">
        <v>26</v>
      </c>
      <c r="G119" s="22">
        <v>491235.89</v>
      </c>
      <c r="H119" s="22">
        <v>491235.89</v>
      </c>
      <c r="I119" s="230">
        <f t="shared" si="1"/>
        <v>0</v>
      </c>
    </row>
    <row r="120" spans="1:9" ht="23.25" x14ac:dyDescent="0.35">
      <c r="A120" s="19"/>
      <c r="B120" s="19"/>
      <c r="C120" s="19"/>
      <c r="D120" s="23">
        <v>9995</v>
      </c>
      <c r="E120" s="23">
        <v>2217</v>
      </c>
      <c r="F120" s="45" t="s">
        <v>27</v>
      </c>
      <c r="G120" s="22">
        <v>9262.25</v>
      </c>
      <c r="H120" s="22">
        <v>9262.25</v>
      </c>
      <c r="I120" s="230">
        <f t="shared" si="1"/>
        <v>0</v>
      </c>
    </row>
    <row r="121" spans="1:9" ht="23.25" x14ac:dyDescent="0.35">
      <c r="A121" s="19"/>
      <c r="B121" s="19"/>
      <c r="C121" s="19"/>
      <c r="D121" s="23">
        <v>9995</v>
      </c>
      <c r="E121" s="23">
        <v>2218</v>
      </c>
      <c r="F121" s="45" t="s">
        <v>163</v>
      </c>
      <c r="G121" s="22">
        <v>12269.22</v>
      </c>
      <c r="H121" s="22">
        <v>12269.22</v>
      </c>
      <c r="I121" s="230">
        <f t="shared" si="1"/>
        <v>0</v>
      </c>
    </row>
    <row r="122" spans="1:9" ht="23.25" x14ac:dyDescent="0.35">
      <c r="A122" s="19"/>
      <c r="B122" s="19"/>
      <c r="C122" s="19"/>
      <c r="D122" s="23">
        <v>9995</v>
      </c>
      <c r="E122" s="23">
        <v>2221</v>
      </c>
      <c r="F122" s="45" t="s">
        <v>28</v>
      </c>
      <c r="G122" s="22"/>
      <c r="H122" s="22"/>
      <c r="I122" s="230">
        <f t="shared" si="1"/>
        <v>0</v>
      </c>
    </row>
    <row r="123" spans="1:9" ht="23.25" x14ac:dyDescent="0.35">
      <c r="A123" s="19"/>
      <c r="B123" s="19"/>
      <c r="C123" s="19"/>
      <c r="D123" s="23">
        <v>9995</v>
      </c>
      <c r="E123" s="23">
        <v>2222</v>
      </c>
      <c r="F123" s="45" t="s">
        <v>29</v>
      </c>
      <c r="G123" s="22"/>
      <c r="H123" s="22"/>
      <c r="I123" s="230">
        <f t="shared" si="1"/>
        <v>0</v>
      </c>
    </row>
    <row r="124" spans="1:9" ht="23.25" x14ac:dyDescent="0.35">
      <c r="A124" s="19"/>
      <c r="B124" s="19"/>
      <c r="C124" s="19"/>
      <c r="D124" s="20">
        <v>9995</v>
      </c>
      <c r="E124" s="20">
        <v>2231</v>
      </c>
      <c r="F124" s="45" t="s">
        <v>30</v>
      </c>
      <c r="G124" s="22"/>
      <c r="H124" s="22"/>
      <c r="I124" s="230">
        <f t="shared" si="1"/>
        <v>0</v>
      </c>
    </row>
    <row r="125" spans="1:9" ht="23.25" x14ac:dyDescent="0.35">
      <c r="A125" s="19"/>
      <c r="B125" s="19"/>
      <c r="C125" s="19"/>
      <c r="D125" s="20">
        <v>9995</v>
      </c>
      <c r="E125" s="20">
        <v>2232</v>
      </c>
      <c r="F125" s="45" t="s">
        <v>31</v>
      </c>
      <c r="G125" s="22"/>
      <c r="H125" s="22"/>
      <c r="I125" s="230">
        <f t="shared" si="1"/>
        <v>0</v>
      </c>
    </row>
    <row r="126" spans="1:9" ht="23.25" x14ac:dyDescent="0.35">
      <c r="A126" s="19"/>
      <c r="B126" s="19"/>
      <c r="C126" s="19"/>
      <c r="D126" s="20">
        <v>9995</v>
      </c>
      <c r="E126" s="20">
        <v>2241</v>
      </c>
      <c r="F126" s="45" t="s">
        <v>32</v>
      </c>
      <c r="G126" s="22">
        <v>960</v>
      </c>
      <c r="H126" s="22">
        <v>960</v>
      </c>
      <c r="I126" s="230">
        <f t="shared" si="1"/>
        <v>0</v>
      </c>
    </row>
    <row r="127" spans="1:9" ht="23.25" x14ac:dyDescent="0.35">
      <c r="A127" s="19"/>
      <c r="B127" s="19"/>
      <c r="C127" s="19"/>
      <c r="D127" s="20">
        <v>9995</v>
      </c>
      <c r="E127" s="20">
        <v>2242</v>
      </c>
      <c r="F127" s="45" t="s">
        <v>33</v>
      </c>
      <c r="G127" s="22"/>
      <c r="H127" s="22"/>
      <c r="I127" s="230">
        <f t="shared" si="1"/>
        <v>0</v>
      </c>
    </row>
    <row r="128" spans="1:9" ht="23.25" x14ac:dyDescent="0.35">
      <c r="A128" s="19"/>
      <c r="B128" s="19"/>
      <c r="C128" s="19"/>
      <c r="D128" s="20">
        <v>9995</v>
      </c>
      <c r="E128" s="20">
        <v>2243</v>
      </c>
      <c r="F128" s="45" t="s">
        <v>34</v>
      </c>
      <c r="G128" s="22"/>
      <c r="H128" s="22"/>
      <c r="I128" s="230">
        <f t="shared" si="1"/>
        <v>0</v>
      </c>
    </row>
    <row r="129" spans="1:9" ht="23.25" x14ac:dyDescent="0.35">
      <c r="A129" s="19"/>
      <c r="B129" s="19"/>
      <c r="C129" s="19"/>
      <c r="D129" s="20">
        <v>9995</v>
      </c>
      <c r="E129" s="20">
        <v>2244</v>
      </c>
      <c r="F129" s="45" t="s">
        <v>35</v>
      </c>
      <c r="G129" s="22">
        <v>1140</v>
      </c>
      <c r="H129" s="22">
        <v>1140</v>
      </c>
      <c r="I129" s="230">
        <f t="shared" si="1"/>
        <v>0</v>
      </c>
    </row>
    <row r="130" spans="1:9" ht="23.25" x14ac:dyDescent="0.35">
      <c r="A130" s="19"/>
      <c r="B130" s="19"/>
      <c r="C130" s="19"/>
      <c r="D130" s="20">
        <v>9995</v>
      </c>
      <c r="E130" s="20">
        <v>2251</v>
      </c>
      <c r="F130" s="45" t="s">
        <v>36</v>
      </c>
      <c r="G130" s="22">
        <v>1601431.61</v>
      </c>
      <c r="H130" s="22">
        <v>1601431.61</v>
      </c>
      <c r="I130" s="230">
        <f t="shared" si="1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2253</v>
      </c>
      <c r="F131" s="45" t="s">
        <v>37</v>
      </c>
      <c r="G131" s="22"/>
      <c r="H131" s="22"/>
      <c r="I131" s="230">
        <f t="shared" si="1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2254</v>
      </c>
      <c r="F132" s="45" t="s">
        <v>38</v>
      </c>
      <c r="G132" s="22"/>
      <c r="H132" s="22"/>
      <c r="I132" s="230">
        <f t="shared" si="1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2258</v>
      </c>
      <c r="F133" s="45" t="s">
        <v>39</v>
      </c>
      <c r="G133" s="22">
        <v>2385</v>
      </c>
      <c r="H133" s="22">
        <v>2385</v>
      </c>
      <c r="I133" s="230">
        <f t="shared" si="1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2261</v>
      </c>
      <c r="F134" s="45" t="s">
        <v>40</v>
      </c>
      <c r="G134" s="22"/>
      <c r="H134" s="22"/>
      <c r="I134" s="230">
        <f t="shared" si="1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2262</v>
      </c>
      <c r="F135" s="45" t="s">
        <v>41</v>
      </c>
      <c r="G135" s="22"/>
      <c r="H135" s="22"/>
      <c r="I135" s="230">
        <f t="shared" si="1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2263</v>
      </c>
      <c r="F136" s="45" t="s">
        <v>42</v>
      </c>
      <c r="G136" s="22"/>
      <c r="H136" s="22"/>
      <c r="I136" s="230">
        <f t="shared" si="1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2271</v>
      </c>
      <c r="F137" s="45" t="s">
        <v>43</v>
      </c>
      <c r="G137" s="22">
        <v>105382.02</v>
      </c>
      <c r="H137" s="22">
        <v>105382.02</v>
      </c>
      <c r="I137" s="230">
        <f t="shared" si="1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2272</v>
      </c>
      <c r="F138" s="45" t="s">
        <v>44</v>
      </c>
      <c r="G138" s="22"/>
      <c r="H138" s="22"/>
      <c r="I138" s="230">
        <f t="shared" si="1"/>
        <v>0</v>
      </c>
    </row>
    <row r="139" spans="1:9" ht="23.25" x14ac:dyDescent="0.35">
      <c r="A139" s="19"/>
      <c r="B139" s="19"/>
      <c r="C139" s="19"/>
      <c r="D139" s="20">
        <v>9995</v>
      </c>
      <c r="E139" s="20">
        <v>2281</v>
      </c>
      <c r="F139" s="45" t="s">
        <v>45</v>
      </c>
      <c r="G139" s="22"/>
      <c r="H139" s="22"/>
      <c r="I139" s="230">
        <f t="shared" si="1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2282</v>
      </c>
      <c r="F140" s="45" t="s">
        <v>46</v>
      </c>
      <c r="G140" s="22"/>
      <c r="H140" s="22"/>
      <c r="I140" s="230">
        <f t="shared" si="1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2284</v>
      </c>
      <c r="F141" s="45" t="s">
        <v>47</v>
      </c>
      <c r="G141" s="22"/>
      <c r="H141" s="22"/>
      <c r="I141" s="230">
        <f t="shared" si="1"/>
        <v>0</v>
      </c>
    </row>
    <row r="142" spans="1:9" ht="23.25" x14ac:dyDescent="0.35">
      <c r="A142" s="19"/>
      <c r="B142" s="19"/>
      <c r="C142" s="19"/>
      <c r="D142" s="20">
        <v>9995</v>
      </c>
      <c r="E142" s="20">
        <v>2286</v>
      </c>
      <c r="F142" s="45" t="s">
        <v>48</v>
      </c>
      <c r="G142" s="22"/>
      <c r="H142" s="22"/>
      <c r="I142" s="230">
        <f t="shared" si="1"/>
        <v>0</v>
      </c>
    </row>
    <row r="143" spans="1:9" ht="23.25" x14ac:dyDescent="0.35">
      <c r="A143" s="19"/>
      <c r="B143" s="19"/>
      <c r="C143" s="19"/>
      <c r="D143" s="20">
        <v>9995</v>
      </c>
      <c r="E143" s="23">
        <v>2287</v>
      </c>
      <c r="F143" s="45" t="s">
        <v>49</v>
      </c>
      <c r="G143" s="22"/>
      <c r="H143" s="22"/>
      <c r="I143" s="230">
        <f t="shared" si="1"/>
        <v>0</v>
      </c>
    </row>
    <row r="144" spans="1:9" ht="24" thickBot="1" x14ac:dyDescent="0.4">
      <c r="A144" s="19"/>
      <c r="B144" s="19"/>
      <c r="C144" s="19"/>
      <c r="D144" s="20">
        <v>9995</v>
      </c>
      <c r="E144" s="20">
        <v>2288</v>
      </c>
      <c r="F144" s="45" t="s">
        <v>50</v>
      </c>
      <c r="G144" s="22"/>
      <c r="H144" s="22"/>
      <c r="I144" s="230">
        <f t="shared" si="1"/>
        <v>0</v>
      </c>
    </row>
    <row r="145" spans="1:9" ht="24" thickBot="1" x14ac:dyDescent="0.4">
      <c r="A145" s="253"/>
      <c r="B145" s="97"/>
      <c r="C145" s="97"/>
      <c r="D145" s="254"/>
      <c r="E145" s="98"/>
      <c r="F145" s="61" t="s">
        <v>170</v>
      </c>
      <c r="G145" s="62">
        <f>SUM(G115:G144)</f>
        <v>2307465.19</v>
      </c>
      <c r="H145" s="63">
        <f>SUM(H115:H144)</f>
        <v>2307465.19</v>
      </c>
      <c r="I145" s="230">
        <f t="shared" si="1"/>
        <v>0</v>
      </c>
    </row>
    <row r="146" spans="1:9" ht="23.25" x14ac:dyDescent="0.35">
      <c r="A146" s="50"/>
      <c r="B146" s="51"/>
      <c r="C146" s="51"/>
      <c r="D146" s="52"/>
      <c r="E146" s="52"/>
      <c r="F146" s="255" t="s">
        <v>52</v>
      </c>
      <c r="G146" s="54"/>
      <c r="H146" s="256"/>
      <c r="I146" s="230">
        <f t="shared" si="1"/>
        <v>0</v>
      </c>
    </row>
    <row r="147" spans="1:9" ht="23.25" x14ac:dyDescent="0.35">
      <c r="A147" s="19"/>
      <c r="B147" s="19"/>
      <c r="C147" s="19"/>
      <c r="D147" s="20">
        <v>9995</v>
      </c>
      <c r="E147" s="20">
        <v>2311</v>
      </c>
      <c r="F147" s="21" t="s">
        <v>53</v>
      </c>
      <c r="G147" s="22">
        <v>20598.5</v>
      </c>
      <c r="H147" s="22">
        <v>20598.5</v>
      </c>
      <c r="I147" s="230">
        <f t="shared" si="1"/>
        <v>0</v>
      </c>
    </row>
    <row r="148" spans="1:9" ht="23.25" x14ac:dyDescent="0.35">
      <c r="A148" s="19"/>
      <c r="B148" s="19"/>
      <c r="C148" s="19"/>
      <c r="D148" s="20">
        <v>9995</v>
      </c>
      <c r="E148" s="20">
        <v>2323</v>
      </c>
      <c r="F148" s="21" t="s">
        <v>54</v>
      </c>
      <c r="G148" s="22"/>
      <c r="H148" s="22"/>
      <c r="I148" s="230">
        <f t="shared" si="1"/>
        <v>0</v>
      </c>
    </row>
    <row r="149" spans="1:9" ht="23.25" x14ac:dyDescent="0.35">
      <c r="A149" s="19"/>
      <c r="B149" s="19"/>
      <c r="C149" s="19"/>
      <c r="D149" s="20">
        <v>9995</v>
      </c>
      <c r="E149" s="20">
        <v>2324</v>
      </c>
      <c r="F149" s="21" t="s">
        <v>156</v>
      </c>
      <c r="G149" s="22"/>
      <c r="H149" s="22"/>
      <c r="I149" s="230"/>
    </row>
    <row r="150" spans="1:9" ht="23.25" x14ac:dyDescent="0.35">
      <c r="A150" s="19"/>
      <c r="B150" s="19"/>
      <c r="C150" s="19"/>
      <c r="D150" s="20">
        <v>9995</v>
      </c>
      <c r="E150" s="20">
        <v>2331</v>
      </c>
      <c r="F150" s="21" t="s">
        <v>55</v>
      </c>
      <c r="G150" s="22"/>
      <c r="H150" s="22"/>
      <c r="I150" s="230">
        <f t="shared" si="1"/>
        <v>0</v>
      </c>
    </row>
    <row r="151" spans="1:9" ht="23.25" x14ac:dyDescent="0.35">
      <c r="A151" s="19"/>
      <c r="B151" s="19"/>
      <c r="C151" s="19"/>
      <c r="D151" s="20">
        <v>9995</v>
      </c>
      <c r="E151" s="20">
        <v>2334</v>
      </c>
      <c r="F151" s="21" t="s">
        <v>56</v>
      </c>
      <c r="G151" s="22"/>
      <c r="H151" s="22"/>
      <c r="I151" s="230">
        <f t="shared" si="1"/>
        <v>0</v>
      </c>
    </row>
    <row r="152" spans="1:9" ht="23.25" x14ac:dyDescent="0.35">
      <c r="A152" s="19"/>
      <c r="B152" s="19"/>
      <c r="C152" s="19"/>
      <c r="D152" s="20">
        <v>9995</v>
      </c>
      <c r="E152" s="20">
        <v>2341</v>
      </c>
      <c r="F152" s="21" t="s">
        <v>57</v>
      </c>
      <c r="G152" s="22"/>
      <c r="H152" s="22"/>
      <c r="I152" s="230">
        <f t="shared" si="1"/>
        <v>0</v>
      </c>
    </row>
    <row r="153" spans="1:9" ht="23.25" x14ac:dyDescent="0.35">
      <c r="A153" s="19"/>
      <c r="B153" s="19"/>
      <c r="C153" s="19"/>
      <c r="D153" s="20">
        <v>9995</v>
      </c>
      <c r="E153" s="20">
        <v>2353</v>
      </c>
      <c r="F153" s="21" t="s">
        <v>58</v>
      </c>
      <c r="G153" s="22">
        <v>300</v>
      </c>
      <c r="H153" s="22">
        <v>300</v>
      </c>
      <c r="I153" s="230">
        <f t="shared" si="1"/>
        <v>0</v>
      </c>
    </row>
    <row r="154" spans="1:9" ht="23.25" x14ac:dyDescent="0.35">
      <c r="A154" s="19"/>
      <c r="B154" s="19"/>
      <c r="C154" s="19"/>
      <c r="D154" s="20">
        <v>9995</v>
      </c>
      <c r="E154" s="20">
        <v>2355</v>
      </c>
      <c r="F154" s="21" t="s">
        <v>171</v>
      </c>
      <c r="G154" s="22"/>
      <c r="H154" s="22"/>
      <c r="I154" s="230"/>
    </row>
    <row r="155" spans="1:9" ht="23.25" x14ac:dyDescent="0.35">
      <c r="A155" s="19"/>
      <c r="B155" s="19"/>
      <c r="C155" s="19"/>
      <c r="D155" s="20">
        <v>9995</v>
      </c>
      <c r="E155" s="20">
        <v>2363</v>
      </c>
      <c r="F155" s="21" t="s">
        <v>148</v>
      </c>
      <c r="G155" s="22">
        <v>450</v>
      </c>
      <c r="H155" s="22">
        <v>450</v>
      </c>
      <c r="I155" s="230"/>
    </row>
    <row r="156" spans="1:9" ht="23.25" x14ac:dyDescent="0.35">
      <c r="A156" s="19"/>
      <c r="B156" s="19"/>
      <c r="C156" s="19"/>
      <c r="D156" s="20">
        <v>9995</v>
      </c>
      <c r="E156" s="20">
        <v>2371</v>
      </c>
      <c r="F156" s="21" t="s">
        <v>59</v>
      </c>
      <c r="G156" s="22">
        <v>85448.48</v>
      </c>
      <c r="H156" s="22">
        <v>85448.48</v>
      </c>
      <c r="I156" s="230">
        <f t="shared" si="1"/>
        <v>0</v>
      </c>
    </row>
    <row r="157" spans="1:9" ht="23.25" x14ac:dyDescent="0.35">
      <c r="A157" s="19"/>
      <c r="B157" s="19"/>
      <c r="C157" s="19"/>
      <c r="D157" s="20">
        <v>9995</v>
      </c>
      <c r="E157" s="20">
        <v>2391</v>
      </c>
      <c r="F157" s="21" t="s">
        <v>60</v>
      </c>
      <c r="G157" s="22">
        <v>2322.7399999999998</v>
      </c>
      <c r="H157" s="22">
        <v>2322.7399999999998</v>
      </c>
      <c r="I157" s="230">
        <f t="shared" si="1"/>
        <v>0</v>
      </c>
    </row>
    <row r="158" spans="1:9" ht="23.25" x14ac:dyDescent="0.35">
      <c r="A158" s="19"/>
      <c r="B158" s="19"/>
      <c r="C158" s="19"/>
      <c r="D158" s="20">
        <v>9995</v>
      </c>
      <c r="E158" s="23">
        <v>2392</v>
      </c>
      <c r="F158" s="21" t="s">
        <v>172</v>
      </c>
      <c r="G158" s="22">
        <v>5475</v>
      </c>
      <c r="H158" s="22">
        <v>5475</v>
      </c>
      <c r="I158" s="230">
        <f t="shared" si="1"/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2394</v>
      </c>
      <c r="F159" s="21" t="s">
        <v>62</v>
      </c>
      <c r="G159" s="22"/>
      <c r="H159" s="22"/>
      <c r="I159" s="230">
        <f t="shared" si="1"/>
        <v>0</v>
      </c>
    </row>
    <row r="160" spans="1:9" ht="23.25" x14ac:dyDescent="0.35">
      <c r="A160" s="19"/>
      <c r="B160" s="19"/>
      <c r="C160" s="19"/>
      <c r="D160" s="20">
        <v>9995</v>
      </c>
      <c r="E160" s="20">
        <v>2395</v>
      </c>
      <c r="F160" s="21" t="s">
        <v>63</v>
      </c>
      <c r="G160" s="22">
        <v>1749.8</v>
      </c>
      <c r="H160" s="22">
        <v>1749.8</v>
      </c>
      <c r="I160" s="230">
        <f t="shared" si="1"/>
        <v>0</v>
      </c>
    </row>
    <row r="161" spans="1:9" ht="23.25" x14ac:dyDescent="0.35">
      <c r="A161" s="19"/>
      <c r="B161" s="19"/>
      <c r="C161" s="19"/>
      <c r="D161" s="20">
        <v>9995</v>
      </c>
      <c r="E161" s="20">
        <v>2396</v>
      </c>
      <c r="F161" s="21" t="s">
        <v>64</v>
      </c>
      <c r="G161" s="22">
        <v>4680.04</v>
      </c>
      <c r="H161" s="22">
        <v>4680.04</v>
      </c>
      <c r="I161" s="230">
        <f t="shared" ref="I161:I202" si="2">+G161-H161</f>
        <v>0</v>
      </c>
    </row>
    <row r="162" spans="1:9" ht="24" thickBot="1" x14ac:dyDescent="0.4">
      <c r="A162" s="56"/>
      <c r="B162" s="56"/>
      <c r="C162" s="56"/>
      <c r="D162" s="24">
        <v>9995</v>
      </c>
      <c r="E162" s="24">
        <v>2399</v>
      </c>
      <c r="F162" s="25" t="s">
        <v>65</v>
      </c>
      <c r="G162" s="26">
        <v>3277</v>
      </c>
      <c r="H162" s="26">
        <v>3277</v>
      </c>
      <c r="I162" s="230">
        <f t="shared" si="2"/>
        <v>0</v>
      </c>
    </row>
    <row r="163" spans="1:9" ht="24" thickBot="1" x14ac:dyDescent="0.4">
      <c r="A163" s="57"/>
      <c r="B163" s="58"/>
      <c r="C163" s="58"/>
      <c r="D163" s="59"/>
      <c r="E163" s="60"/>
      <c r="F163" s="61" t="s">
        <v>173</v>
      </c>
      <c r="G163" s="63">
        <f>SUM(G147:G162)</f>
        <v>124301.56</v>
      </c>
      <c r="H163" s="63">
        <f>SUM(H147:H162)</f>
        <v>124301.56</v>
      </c>
      <c r="I163" s="230">
        <f t="shared" si="2"/>
        <v>0</v>
      </c>
    </row>
    <row r="164" spans="1:9" ht="23.25" x14ac:dyDescent="0.35">
      <c r="A164" s="50"/>
      <c r="B164" s="51"/>
      <c r="C164" s="51"/>
      <c r="D164" s="64"/>
      <c r="E164" s="64"/>
      <c r="F164" s="42" t="s">
        <v>67</v>
      </c>
      <c r="G164" s="65"/>
      <c r="H164" s="55"/>
      <c r="I164" s="230">
        <f t="shared" si="2"/>
        <v>0</v>
      </c>
    </row>
    <row r="165" spans="1:9" ht="23.25" x14ac:dyDescent="0.35">
      <c r="A165" s="19"/>
      <c r="B165" s="19"/>
      <c r="C165" s="19"/>
      <c r="D165" s="20">
        <v>9995</v>
      </c>
      <c r="E165" s="20">
        <v>2611</v>
      </c>
      <c r="F165" s="21" t="s">
        <v>68</v>
      </c>
      <c r="G165" s="22"/>
      <c r="H165" s="22"/>
      <c r="I165" s="230">
        <f t="shared" si="2"/>
        <v>0</v>
      </c>
    </row>
    <row r="166" spans="1:9" ht="23.25" x14ac:dyDescent="0.35">
      <c r="A166" s="19"/>
      <c r="B166" s="19"/>
      <c r="C166" s="19"/>
      <c r="D166" s="20">
        <v>9995</v>
      </c>
      <c r="E166" s="20">
        <v>2613</v>
      </c>
      <c r="F166" s="21" t="s">
        <v>69</v>
      </c>
      <c r="G166" s="22"/>
      <c r="H166" s="22"/>
      <c r="I166" s="230">
        <f t="shared" si="2"/>
        <v>0</v>
      </c>
    </row>
    <row r="167" spans="1:9" ht="23.25" x14ac:dyDescent="0.35">
      <c r="A167" s="19"/>
      <c r="B167" s="19"/>
      <c r="C167" s="19"/>
      <c r="D167" s="20">
        <v>9995</v>
      </c>
      <c r="E167" s="20">
        <v>2614</v>
      </c>
      <c r="F167" s="21" t="s">
        <v>165</v>
      </c>
      <c r="G167" s="22"/>
      <c r="H167" s="22"/>
      <c r="I167" s="230">
        <f t="shared" si="2"/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2621</v>
      </c>
      <c r="F168" s="21" t="s">
        <v>194</v>
      </c>
      <c r="G168" s="22">
        <v>50370</v>
      </c>
      <c r="H168" s="22">
        <v>50370</v>
      </c>
      <c r="I168" s="230"/>
    </row>
    <row r="169" spans="1:9" ht="23.25" x14ac:dyDescent="0.35">
      <c r="A169" s="19"/>
      <c r="B169" s="19"/>
      <c r="C169" s="19"/>
      <c r="D169" s="20">
        <v>9995</v>
      </c>
      <c r="E169" s="20">
        <v>2623</v>
      </c>
      <c r="F169" s="21" t="s">
        <v>159</v>
      </c>
      <c r="G169" s="22"/>
      <c r="H169" s="22"/>
      <c r="I169" s="230">
        <f t="shared" si="2"/>
        <v>0</v>
      </c>
    </row>
    <row r="170" spans="1:9" ht="23.25" x14ac:dyDescent="0.35">
      <c r="A170" s="19"/>
      <c r="B170" s="19"/>
      <c r="C170" s="19"/>
      <c r="D170" s="20">
        <v>9995</v>
      </c>
      <c r="E170" s="20">
        <v>2641</v>
      </c>
      <c r="F170" s="21" t="s">
        <v>70</v>
      </c>
      <c r="G170" s="22"/>
      <c r="H170" s="22"/>
      <c r="I170" s="230">
        <f t="shared" si="2"/>
        <v>0</v>
      </c>
    </row>
    <row r="171" spans="1:9" ht="23.25" x14ac:dyDescent="0.35">
      <c r="A171" s="19"/>
      <c r="B171" s="19"/>
      <c r="C171" s="19"/>
      <c r="D171" s="20">
        <v>9995</v>
      </c>
      <c r="E171" s="20">
        <v>2654</v>
      </c>
      <c r="F171" s="21" t="s">
        <v>168</v>
      </c>
      <c r="G171" s="22"/>
      <c r="H171" s="22"/>
      <c r="I171" s="230">
        <f t="shared" si="2"/>
        <v>0</v>
      </c>
    </row>
    <row r="172" spans="1:9" ht="23.25" x14ac:dyDescent="0.35">
      <c r="A172" s="19"/>
      <c r="B172" s="19"/>
      <c r="C172" s="19"/>
      <c r="D172" s="20">
        <v>9995</v>
      </c>
      <c r="E172" s="20">
        <v>2655</v>
      </c>
      <c r="F172" s="21" t="s">
        <v>71</v>
      </c>
      <c r="G172" s="22"/>
      <c r="H172" s="22"/>
      <c r="I172" s="230">
        <f t="shared" si="2"/>
        <v>0</v>
      </c>
    </row>
    <row r="173" spans="1:9" ht="23.25" x14ac:dyDescent="0.35">
      <c r="A173" s="19"/>
      <c r="B173" s="19"/>
      <c r="C173" s="19"/>
      <c r="D173" s="20">
        <v>9995</v>
      </c>
      <c r="E173" s="20">
        <v>2656</v>
      </c>
      <c r="F173" s="21" t="s">
        <v>174</v>
      </c>
      <c r="G173" s="22"/>
      <c r="H173" s="22"/>
      <c r="I173" s="230"/>
    </row>
    <row r="174" spans="1:9" ht="23.25" x14ac:dyDescent="0.35">
      <c r="A174" s="19"/>
      <c r="B174" s="19"/>
      <c r="C174" s="19"/>
      <c r="D174" s="20">
        <v>9995</v>
      </c>
      <c r="E174" s="20">
        <v>2657</v>
      </c>
      <c r="F174" s="21" t="s">
        <v>72</v>
      </c>
      <c r="G174" s="22"/>
      <c r="H174" s="22"/>
      <c r="I174" s="230">
        <f t="shared" si="2"/>
        <v>0</v>
      </c>
    </row>
    <row r="175" spans="1:9" ht="23.25" x14ac:dyDescent="0.35">
      <c r="A175" s="19"/>
      <c r="B175" s="19"/>
      <c r="C175" s="19"/>
      <c r="D175" s="20">
        <v>9995</v>
      </c>
      <c r="E175" s="20">
        <v>2658</v>
      </c>
      <c r="F175" s="21" t="s">
        <v>73</v>
      </c>
      <c r="G175" s="22"/>
      <c r="H175" s="22"/>
      <c r="I175" s="230">
        <f t="shared" si="2"/>
        <v>0</v>
      </c>
    </row>
    <row r="176" spans="1:9" ht="23.25" x14ac:dyDescent="0.35">
      <c r="A176" s="19"/>
      <c r="B176" s="19"/>
      <c r="C176" s="19"/>
      <c r="D176" s="20">
        <v>9995</v>
      </c>
      <c r="E176" s="20">
        <v>2683</v>
      </c>
      <c r="F176" s="25" t="s">
        <v>74</v>
      </c>
      <c r="G176" s="22"/>
      <c r="H176" s="22"/>
      <c r="I176" s="230">
        <f t="shared" si="2"/>
        <v>0</v>
      </c>
    </row>
    <row r="177" spans="1:9" ht="24" thickBot="1" x14ac:dyDescent="0.4">
      <c r="A177" s="19"/>
      <c r="B177" s="19"/>
      <c r="C177" s="19"/>
      <c r="D177" s="20">
        <v>9995</v>
      </c>
      <c r="E177" s="23">
        <v>2712</v>
      </c>
      <c r="F177" s="21" t="s">
        <v>75</v>
      </c>
      <c r="G177" s="22"/>
      <c r="H177" s="22"/>
      <c r="I177" s="230">
        <f t="shared" si="2"/>
        <v>0</v>
      </c>
    </row>
    <row r="178" spans="1:9" ht="24" thickBot="1" x14ac:dyDescent="0.4">
      <c r="A178" s="57"/>
      <c r="B178" s="58"/>
      <c r="C178" s="58"/>
      <c r="D178" s="66"/>
      <c r="E178" s="67"/>
      <c r="F178" s="61" t="s">
        <v>76</v>
      </c>
      <c r="G178" s="62">
        <f>SUM(G165:G177)</f>
        <v>50370</v>
      </c>
      <c r="H178" s="68">
        <f>SUM(H165:H177)</f>
        <v>50370</v>
      </c>
      <c r="I178" s="230">
        <f t="shared" si="2"/>
        <v>0</v>
      </c>
    </row>
    <row r="179" spans="1:9" ht="23.25" x14ac:dyDescent="0.35">
      <c r="A179" s="103"/>
      <c r="B179" s="103"/>
      <c r="C179" s="103"/>
      <c r="D179" s="104"/>
      <c r="E179" s="104"/>
      <c r="F179" s="105"/>
      <c r="G179" s="106"/>
      <c r="H179" s="107"/>
      <c r="I179" s="230">
        <f t="shared" si="2"/>
        <v>0</v>
      </c>
    </row>
    <row r="180" spans="1:9" ht="24" thickBot="1" x14ac:dyDescent="0.4">
      <c r="A180" s="103"/>
      <c r="B180" s="103"/>
      <c r="C180" s="103"/>
      <c r="D180" s="104"/>
      <c r="E180" s="104"/>
      <c r="F180" s="105"/>
      <c r="G180" s="106"/>
      <c r="H180" s="107"/>
      <c r="I180" s="230">
        <f t="shared" si="2"/>
        <v>0</v>
      </c>
    </row>
    <row r="181" spans="1:9" ht="24" thickBot="1" x14ac:dyDescent="0.4">
      <c r="A181" s="57"/>
      <c r="B181" s="58"/>
      <c r="C181" s="58"/>
      <c r="D181" s="108"/>
      <c r="E181" s="109"/>
      <c r="F181" s="61" t="s">
        <v>78</v>
      </c>
      <c r="G181" s="110">
        <f>+G178+G163+G145+G112</f>
        <v>20079783.32</v>
      </c>
      <c r="H181" s="111">
        <f>+H178+H163+H145+H112</f>
        <v>20079783.32</v>
      </c>
      <c r="I181" s="230">
        <f t="shared" si="2"/>
        <v>0</v>
      </c>
    </row>
    <row r="182" spans="1:9" ht="23.25" x14ac:dyDescent="0.35">
      <c r="A182" s="112"/>
      <c r="B182" s="112"/>
      <c r="C182" s="112"/>
      <c r="D182" s="112"/>
      <c r="E182" s="112"/>
      <c r="F182" s="112"/>
      <c r="G182" s="113"/>
      <c r="H182" s="114"/>
      <c r="I182" s="230">
        <f t="shared" si="2"/>
        <v>0</v>
      </c>
    </row>
    <row r="183" spans="1:9" ht="24" thickBot="1" x14ac:dyDescent="0.4">
      <c r="A183" s="115"/>
      <c r="B183" s="115"/>
      <c r="C183" s="115"/>
      <c r="D183" s="115"/>
      <c r="E183" s="115"/>
      <c r="F183" s="116"/>
      <c r="G183" s="117"/>
      <c r="H183" s="118"/>
      <c r="I183" s="230">
        <f t="shared" si="2"/>
        <v>0</v>
      </c>
    </row>
    <row r="184" spans="1:9" ht="24" thickBot="1" x14ac:dyDescent="0.4">
      <c r="A184" s="84"/>
      <c r="B184" s="85"/>
      <c r="C184" s="85"/>
      <c r="D184" s="85"/>
      <c r="E184" s="85"/>
      <c r="F184" s="79"/>
      <c r="G184" s="79" t="s">
        <v>7</v>
      </c>
      <c r="H184" s="119" t="s">
        <v>8</v>
      </c>
      <c r="I184" s="230"/>
    </row>
    <row r="185" spans="1:9" ht="23.25" x14ac:dyDescent="0.35">
      <c r="A185" s="120" t="s">
        <v>2</v>
      </c>
      <c r="B185" s="121" t="s">
        <v>3</v>
      </c>
      <c r="C185" s="121" t="s">
        <v>79</v>
      </c>
      <c r="D185" s="121" t="s">
        <v>5</v>
      </c>
      <c r="E185" s="121" t="s">
        <v>80</v>
      </c>
      <c r="F185" s="122" t="s">
        <v>81</v>
      </c>
      <c r="G185" s="123"/>
      <c r="H185" s="124"/>
      <c r="I185" s="230">
        <f t="shared" si="2"/>
        <v>0</v>
      </c>
    </row>
    <row r="186" spans="1:9" ht="23.25" x14ac:dyDescent="0.35">
      <c r="A186" s="125">
        <v>98</v>
      </c>
      <c r="B186" s="126"/>
      <c r="C186" s="126"/>
      <c r="D186" s="126">
        <v>9995</v>
      </c>
      <c r="E186" s="126">
        <v>2412</v>
      </c>
      <c r="F186" s="127" t="s">
        <v>82</v>
      </c>
      <c r="G186" s="128">
        <v>78000</v>
      </c>
      <c r="H186" s="128">
        <v>78000</v>
      </c>
      <c r="I186" s="230">
        <f t="shared" si="2"/>
        <v>0</v>
      </c>
    </row>
    <row r="187" spans="1:9" ht="23.25" x14ac:dyDescent="0.35">
      <c r="A187" s="126"/>
      <c r="B187" s="126"/>
      <c r="C187" s="126"/>
      <c r="D187" s="129">
        <v>9995</v>
      </c>
      <c r="E187" s="129">
        <v>2414</v>
      </c>
      <c r="F187" s="130" t="s">
        <v>83</v>
      </c>
      <c r="G187" s="128">
        <v>136662.39000000001</v>
      </c>
      <c r="H187" s="128">
        <v>93442.93</v>
      </c>
      <c r="I187" s="230">
        <f t="shared" si="2"/>
        <v>43219.460000000021</v>
      </c>
    </row>
    <row r="188" spans="1:9" ht="24" thickBot="1" x14ac:dyDescent="0.4">
      <c r="A188" s="131"/>
      <c r="B188" s="131"/>
      <c r="C188" s="131"/>
      <c r="D188" s="132">
        <v>9995</v>
      </c>
      <c r="E188" s="132">
        <v>2416</v>
      </c>
      <c r="F188" s="133" t="s">
        <v>84</v>
      </c>
      <c r="G188" s="134">
        <v>140000</v>
      </c>
      <c r="H188" s="134">
        <v>140000</v>
      </c>
      <c r="I188" s="230">
        <f t="shared" si="2"/>
        <v>0</v>
      </c>
    </row>
    <row r="189" spans="1:9" ht="24" thickBot="1" x14ac:dyDescent="0.4">
      <c r="A189" s="135"/>
      <c r="B189" s="136"/>
      <c r="C189" s="136"/>
      <c r="D189" s="137"/>
      <c r="E189" s="137"/>
      <c r="F189" s="138" t="s">
        <v>85</v>
      </c>
      <c r="G189" s="139">
        <f>SUM(G186:G188)</f>
        <v>354662.39</v>
      </c>
      <c r="H189" s="140">
        <f>SUM(H186:H188)</f>
        <v>311442.93</v>
      </c>
      <c r="I189" s="230">
        <f t="shared" si="2"/>
        <v>43219.460000000021</v>
      </c>
    </row>
    <row r="190" spans="1:9" ht="24" thickBot="1" x14ac:dyDescent="0.4">
      <c r="A190" s="141"/>
      <c r="B190" s="141"/>
      <c r="C190" s="141"/>
      <c r="D190" s="142"/>
      <c r="E190" s="142"/>
      <c r="F190" s="143"/>
      <c r="G190" s="118"/>
      <c r="H190" s="118"/>
      <c r="I190" s="230">
        <f t="shared" si="2"/>
        <v>0</v>
      </c>
    </row>
    <row r="191" spans="1:9" ht="24" thickBot="1" x14ac:dyDescent="0.4">
      <c r="A191" s="57"/>
      <c r="B191" s="58"/>
      <c r="C191" s="58"/>
      <c r="D191" s="67"/>
      <c r="E191" s="70"/>
      <c r="F191" s="144" t="s">
        <v>86</v>
      </c>
      <c r="G191" s="111">
        <f>+G189+G181+G93</f>
        <v>66117563.740000002</v>
      </c>
      <c r="H191" s="111">
        <f>+H189+H181+H93</f>
        <v>65228282.219999999</v>
      </c>
      <c r="I191" s="230">
        <f t="shared" si="2"/>
        <v>889281.52000000328</v>
      </c>
    </row>
    <row r="192" spans="1:9" ht="23.25" x14ac:dyDescent="0.35">
      <c r="A192" s="141"/>
      <c r="B192" s="141"/>
      <c r="C192" s="141"/>
      <c r="D192" s="142"/>
      <c r="E192" s="142"/>
      <c r="F192" s="143"/>
      <c r="G192" s="118"/>
      <c r="H192" s="118"/>
      <c r="I192" s="230">
        <f t="shared" si="2"/>
        <v>0</v>
      </c>
    </row>
    <row r="193" spans="1:9" ht="24" thickBot="1" x14ac:dyDescent="0.4">
      <c r="A193" s="112"/>
      <c r="B193" s="112"/>
      <c r="C193" s="112"/>
      <c r="D193" s="112"/>
      <c r="E193" s="112"/>
      <c r="F193" s="116"/>
      <c r="G193" s="116"/>
      <c r="H193" s="112"/>
      <c r="I193" s="230">
        <f t="shared" si="2"/>
        <v>0</v>
      </c>
    </row>
    <row r="194" spans="1:9" ht="24" thickBot="1" x14ac:dyDescent="0.4">
      <c r="A194" s="262" t="s">
        <v>87</v>
      </c>
      <c r="B194" s="263"/>
      <c r="C194" s="263"/>
      <c r="D194" s="263"/>
      <c r="E194" s="263"/>
      <c r="F194" s="245" t="s">
        <v>88</v>
      </c>
      <c r="G194" s="83" t="s">
        <v>7</v>
      </c>
      <c r="H194" s="83" t="s">
        <v>8</v>
      </c>
      <c r="I194" s="230"/>
    </row>
    <row r="195" spans="1:9" ht="24" thickBot="1" x14ac:dyDescent="0.4">
      <c r="A195" s="145" t="s">
        <v>89</v>
      </c>
      <c r="B195" s="146"/>
      <c r="C195" s="146" t="s">
        <v>90</v>
      </c>
      <c r="D195" s="146"/>
      <c r="E195" s="147"/>
      <c r="F195" s="245" t="s">
        <v>91</v>
      </c>
      <c r="G195" s="148"/>
      <c r="H195" s="148"/>
      <c r="I195" s="230">
        <f t="shared" si="2"/>
        <v>0</v>
      </c>
    </row>
    <row r="196" spans="1:9" ht="23.25" x14ac:dyDescent="0.35">
      <c r="A196" s="8" t="s">
        <v>2</v>
      </c>
      <c r="B196" s="9" t="s">
        <v>3</v>
      </c>
      <c r="C196" s="9" t="s">
        <v>79</v>
      </c>
      <c r="D196" s="9" t="s">
        <v>5</v>
      </c>
      <c r="E196" s="149"/>
      <c r="F196" s="150" t="s">
        <v>81</v>
      </c>
      <c r="G196" s="151"/>
      <c r="H196" s="152"/>
      <c r="I196" s="230">
        <f t="shared" si="2"/>
        <v>0</v>
      </c>
    </row>
    <row r="197" spans="1:9" ht="23.25" x14ac:dyDescent="0.35">
      <c r="A197" s="126"/>
      <c r="B197" s="126"/>
      <c r="C197" s="126"/>
      <c r="D197" s="126">
        <v>9995</v>
      </c>
      <c r="E197" s="126"/>
      <c r="F197" s="127" t="s">
        <v>92</v>
      </c>
      <c r="G197" s="128"/>
      <c r="H197" s="128"/>
      <c r="I197" s="230">
        <f>+G197-H197</f>
        <v>0</v>
      </c>
    </row>
    <row r="198" spans="1:9" ht="23.25" x14ac:dyDescent="0.35">
      <c r="A198" s="126"/>
      <c r="B198" s="126"/>
      <c r="C198" s="126"/>
      <c r="D198" s="126">
        <v>9995</v>
      </c>
      <c r="E198" s="126"/>
      <c r="F198" s="127" t="s">
        <v>93</v>
      </c>
      <c r="G198" s="128"/>
      <c r="H198" s="128"/>
      <c r="I198" s="230">
        <f t="shared" si="2"/>
        <v>0</v>
      </c>
    </row>
    <row r="199" spans="1:9" ht="24" thickBot="1" x14ac:dyDescent="0.4">
      <c r="A199" s="131"/>
      <c r="B199" s="131"/>
      <c r="C199" s="131"/>
      <c r="D199" s="131">
        <v>9995</v>
      </c>
      <c r="E199" s="131"/>
      <c r="F199" s="153" t="s">
        <v>94</v>
      </c>
      <c r="G199" s="134"/>
      <c r="H199" s="134">
        <v>276561</v>
      </c>
      <c r="I199" s="230">
        <f t="shared" si="2"/>
        <v>-276561</v>
      </c>
    </row>
    <row r="200" spans="1:9" ht="24" thickBot="1" x14ac:dyDescent="0.4">
      <c r="A200" s="135"/>
      <c r="B200" s="136"/>
      <c r="C200" s="136"/>
      <c r="D200" s="154"/>
      <c r="E200" s="155"/>
      <c r="F200" s="156" t="s">
        <v>85</v>
      </c>
      <c r="G200" s="139">
        <f>SUM(G197:G199)</f>
        <v>0</v>
      </c>
      <c r="H200" s="140">
        <f>SUM(H197:H199)</f>
        <v>276561</v>
      </c>
      <c r="I200" s="230">
        <f t="shared" si="2"/>
        <v>-276561</v>
      </c>
    </row>
    <row r="201" spans="1:9" ht="24" thickBot="1" x14ac:dyDescent="0.4">
      <c r="A201" s="112"/>
      <c r="B201" s="112"/>
      <c r="C201" s="112"/>
      <c r="D201" s="112"/>
      <c r="E201" s="112"/>
      <c r="F201" s="112"/>
      <c r="G201" s="112"/>
      <c r="H201" s="112"/>
      <c r="I201" s="230">
        <f t="shared" si="2"/>
        <v>0</v>
      </c>
    </row>
    <row r="202" spans="1:9" ht="24" thickBot="1" x14ac:dyDescent="0.4">
      <c r="A202" s="57"/>
      <c r="B202" s="58"/>
      <c r="C202" s="58"/>
      <c r="D202" s="67"/>
      <c r="E202" s="70"/>
      <c r="F202" s="144" t="s">
        <v>95</v>
      </c>
      <c r="G202" s="157">
        <f>+G200+G191</f>
        <v>66117563.740000002</v>
      </c>
      <c r="H202" s="158">
        <f>+H200+H191</f>
        <v>65504843.219999999</v>
      </c>
      <c r="I202" s="230">
        <f t="shared" si="2"/>
        <v>612720.52000000328</v>
      </c>
    </row>
  </sheetData>
  <mergeCells count="3">
    <mergeCell ref="A1:H1"/>
    <mergeCell ref="A2:H2"/>
    <mergeCell ref="A194:E194"/>
  </mergeCells>
  <pageMargins left="0.25" right="0.25" top="0.75" bottom="0.75" header="0.3" footer="0.3"/>
  <pageSetup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zoomScale="60" zoomScaleNormal="100" workbookViewId="0">
      <selection activeCell="F50" sqref="F50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268" t="s">
        <v>96</v>
      </c>
      <c r="B2" s="269"/>
      <c r="C2" s="269"/>
      <c r="D2" s="269"/>
      <c r="E2" s="269"/>
      <c r="F2" s="270"/>
    </row>
    <row r="3" spans="1:6" ht="22.5" x14ac:dyDescent="0.3">
      <c r="A3" s="271" t="s">
        <v>97</v>
      </c>
      <c r="B3" s="272"/>
      <c r="C3" s="272"/>
      <c r="D3" s="272"/>
      <c r="E3" s="272"/>
      <c r="F3" s="273"/>
    </row>
    <row r="4" spans="1:6" ht="22.5" x14ac:dyDescent="0.3">
      <c r="A4" s="159"/>
      <c r="B4" s="232"/>
      <c r="C4" s="232"/>
      <c r="D4" s="232"/>
      <c r="E4" s="232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74">
        <v>5139</v>
      </c>
      <c r="C6" s="274"/>
      <c r="D6" s="166"/>
      <c r="E6" s="167"/>
      <c r="F6" s="168"/>
    </row>
    <row r="7" spans="1:6" ht="22.5" x14ac:dyDescent="0.3">
      <c r="A7" s="165" t="s">
        <v>99</v>
      </c>
      <c r="B7" s="275" t="s">
        <v>145</v>
      </c>
      <c r="C7" s="276"/>
      <c r="D7" s="166"/>
      <c r="E7" s="167"/>
      <c r="F7" s="168"/>
    </row>
    <row r="8" spans="1:6" ht="23.25" thickBot="1" x14ac:dyDescent="0.35">
      <c r="A8" s="169" t="s">
        <v>100</v>
      </c>
      <c r="B8" s="277">
        <v>2016</v>
      </c>
      <c r="C8" s="277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78"/>
      <c r="B10" s="279"/>
      <c r="C10" s="279"/>
      <c r="D10" s="279"/>
      <c r="E10" s="279"/>
      <c r="F10" s="280"/>
    </row>
    <row r="11" spans="1:6" x14ac:dyDescent="0.25">
      <c r="A11" s="281" t="s">
        <v>101</v>
      </c>
      <c r="B11" s="282"/>
      <c r="C11" s="282"/>
      <c r="D11" s="283" t="s">
        <v>102</v>
      </c>
      <c r="E11" s="282" t="s">
        <v>103</v>
      </c>
      <c r="F11" s="286" t="s">
        <v>104</v>
      </c>
    </row>
    <row r="12" spans="1:6" x14ac:dyDescent="0.25">
      <c r="A12" s="281"/>
      <c r="B12" s="282"/>
      <c r="C12" s="282"/>
      <c r="D12" s="283"/>
      <c r="E12" s="282"/>
      <c r="F12" s="286"/>
    </row>
    <row r="13" spans="1:6" ht="22.5" x14ac:dyDescent="0.3">
      <c r="A13" s="287" t="s">
        <v>89</v>
      </c>
      <c r="B13" s="288"/>
      <c r="C13" s="288"/>
      <c r="D13" s="284"/>
      <c r="E13" s="285"/>
      <c r="F13" s="233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34295534.460000001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4">
        <v>26788350</v>
      </c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/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67417217.460000008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67" t="s">
        <v>0</v>
      </c>
      <c r="B26" s="267"/>
      <c r="C26" s="267"/>
      <c r="D26" s="267"/>
      <c r="E26" s="267"/>
      <c r="F26" s="267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265" t="s">
        <v>114</v>
      </c>
      <c r="B28" s="265"/>
      <c r="C28" s="265"/>
      <c r="D28" s="265"/>
      <c r="E28" s="265"/>
      <c r="F28" s="265"/>
    </row>
    <row r="29" spans="1:6" ht="22.5" x14ac:dyDescent="0.3">
      <c r="A29" s="266" t="s">
        <v>150</v>
      </c>
      <c r="B29" s="266"/>
      <c r="C29" s="266"/>
      <c r="D29" s="266"/>
      <c r="E29" s="266"/>
      <c r="F29" s="266"/>
    </row>
    <row r="30" spans="1:6" ht="23.25" thickBot="1" x14ac:dyDescent="0.35">
      <c r="A30" s="265" t="s">
        <v>115</v>
      </c>
      <c r="B30" s="265"/>
      <c r="C30" s="265"/>
      <c r="D30" s="265"/>
      <c r="E30" s="265"/>
      <c r="F30" s="265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139115993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447471.95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24056072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115507392.94999999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139115993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115507392.94999999</v>
      </c>
    </row>
    <row r="40" spans="1:6" ht="23.25" thickBot="1" x14ac:dyDescent="0.35">
      <c r="A40" s="173" t="s">
        <v>149</v>
      </c>
      <c r="B40" s="174"/>
      <c r="C40" s="174"/>
      <c r="D40" s="174"/>
      <c r="E40" s="176"/>
      <c r="F40" s="211">
        <f>F37-F39</f>
        <v>23608600.050000012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265" t="s">
        <v>120</v>
      </c>
      <c r="B42" s="265"/>
      <c r="C42" s="265"/>
      <c r="D42" s="265"/>
      <c r="E42" s="265"/>
      <c r="F42" s="265"/>
    </row>
    <row r="43" spans="1:6" ht="22.5" x14ac:dyDescent="0.3">
      <c r="A43" s="266" t="s">
        <v>150</v>
      </c>
      <c r="B43" s="266"/>
      <c r="C43" s="266"/>
      <c r="D43" s="266"/>
      <c r="E43" s="266"/>
      <c r="F43" s="266"/>
    </row>
    <row r="44" spans="1:6" ht="22.5" x14ac:dyDescent="0.3">
      <c r="A44" s="265" t="s">
        <v>115</v>
      </c>
      <c r="B44" s="265"/>
      <c r="C44" s="265"/>
      <c r="D44" s="265"/>
      <c r="E44" s="265"/>
      <c r="F44" s="265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449612884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+F15+F17</f>
        <v>40628867.460000001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67417217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422824534.45999998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449612884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422824534.45999998</v>
      </c>
    </row>
    <row r="54" spans="1:6" ht="23.25" thickBot="1" x14ac:dyDescent="0.35">
      <c r="A54" s="173" t="s">
        <v>126</v>
      </c>
      <c r="B54" s="174"/>
      <c r="C54" s="174"/>
      <c r="D54" s="174"/>
      <c r="E54" s="176"/>
      <c r="F54" s="224">
        <f>F51-F53</f>
        <v>26788349.540000021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264" t="s">
        <v>127</v>
      </c>
      <c r="B60" s="264"/>
      <c r="C60" s="264"/>
      <c r="D60" s="210"/>
      <c r="E60" s="210"/>
      <c r="F60" s="210"/>
    </row>
    <row r="61" spans="1:6" ht="22.5" x14ac:dyDescent="0.3">
      <c r="A61" s="264" t="s">
        <v>128</v>
      </c>
      <c r="B61" s="264"/>
      <c r="C61" s="264"/>
      <c r="D61" s="210"/>
      <c r="E61" s="210"/>
      <c r="F61" s="210"/>
    </row>
    <row r="62" spans="1:6" ht="22.5" x14ac:dyDescent="0.3">
      <c r="A62" s="264" t="s">
        <v>129</v>
      </c>
      <c r="B62" s="264"/>
      <c r="C62" s="264"/>
      <c r="D62" s="210"/>
      <c r="E62" s="210"/>
      <c r="F62" s="210"/>
    </row>
  </sheetData>
  <mergeCells count="21"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</mergeCells>
  <pageMargins left="0.7" right="0.7" top="0.75" bottom="0.75" header="0.3" footer="0.3"/>
  <pageSetup scale="42" orientation="portrait" horizontalDpi="4294967295" verticalDpi="4294967295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zoomScale="60" zoomScaleNormal="100" workbookViewId="0">
      <selection activeCell="S30" sqref="S30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268" t="s">
        <v>96</v>
      </c>
      <c r="B2" s="269"/>
      <c r="C2" s="269"/>
      <c r="D2" s="269"/>
      <c r="E2" s="269"/>
      <c r="F2" s="270"/>
    </row>
    <row r="3" spans="1:6" ht="22.5" x14ac:dyDescent="0.3">
      <c r="A3" s="271" t="s">
        <v>97</v>
      </c>
      <c r="B3" s="272"/>
      <c r="C3" s="272"/>
      <c r="D3" s="272"/>
      <c r="E3" s="272"/>
      <c r="F3" s="273"/>
    </row>
    <row r="4" spans="1:6" ht="22.5" x14ac:dyDescent="0.3">
      <c r="A4" s="159"/>
      <c r="B4" s="246"/>
      <c r="C4" s="246"/>
      <c r="D4" s="246"/>
      <c r="E4" s="246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74">
        <v>5139</v>
      </c>
      <c r="C6" s="274"/>
      <c r="D6" s="166"/>
      <c r="E6" s="167"/>
      <c r="F6" s="168"/>
    </row>
    <row r="7" spans="1:6" ht="22.5" x14ac:dyDescent="0.3">
      <c r="A7" s="165" t="s">
        <v>99</v>
      </c>
      <c r="B7" s="275" t="s">
        <v>212</v>
      </c>
      <c r="C7" s="276"/>
      <c r="D7" s="166"/>
      <c r="E7" s="167"/>
      <c r="F7" s="168"/>
    </row>
    <row r="8" spans="1:6" ht="23.25" thickBot="1" x14ac:dyDescent="0.35">
      <c r="A8" s="169" t="s">
        <v>100</v>
      </c>
      <c r="B8" s="277">
        <v>2016</v>
      </c>
      <c r="C8" s="277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78"/>
      <c r="B10" s="279"/>
      <c r="C10" s="279"/>
      <c r="D10" s="279"/>
      <c r="E10" s="279"/>
      <c r="F10" s="280"/>
    </row>
    <row r="11" spans="1:6" x14ac:dyDescent="0.25">
      <c r="A11" s="281" t="s">
        <v>101</v>
      </c>
      <c r="B11" s="282"/>
      <c r="C11" s="282"/>
      <c r="D11" s="283" t="s">
        <v>102</v>
      </c>
      <c r="E11" s="282" t="s">
        <v>103</v>
      </c>
      <c r="F11" s="286" t="s">
        <v>104</v>
      </c>
    </row>
    <row r="12" spans="1:6" x14ac:dyDescent="0.25">
      <c r="A12" s="281"/>
      <c r="B12" s="282"/>
      <c r="C12" s="282"/>
      <c r="D12" s="283"/>
      <c r="E12" s="282"/>
      <c r="F12" s="286"/>
    </row>
    <row r="13" spans="1:6" ht="22.5" x14ac:dyDescent="0.3">
      <c r="A13" s="287" t="s">
        <v>89</v>
      </c>
      <c r="B13" s="288"/>
      <c r="C13" s="288"/>
      <c r="D13" s="284"/>
      <c r="E13" s="285"/>
      <c r="F13" s="247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43971662.869999997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4">
        <v>15199847</v>
      </c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>
        <v>612721</v>
      </c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66117563.869999997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67" t="s">
        <v>0</v>
      </c>
      <c r="B26" s="267"/>
      <c r="C26" s="267"/>
      <c r="D26" s="267"/>
      <c r="E26" s="267"/>
      <c r="F26" s="267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265" t="s">
        <v>114</v>
      </c>
      <c r="B28" s="265"/>
      <c r="C28" s="265"/>
      <c r="D28" s="265"/>
      <c r="E28" s="265"/>
      <c r="F28" s="265"/>
    </row>
    <row r="29" spans="1:6" ht="22.5" x14ac:dyDescent="0.3">
      <c r="A29" s="266" t="s">
        <v>213</v>
      </c>
      <c r="B29" s="266"/>
      <c r="C29" s="266"/>
      <c r="D29" s="266"/>
      <c r="E29" s="266"/>
      <c r="F29" s="266"/>
    </row>
    <row r="30" spans="1:6" ht="23.25" thickBot="1" x14ac:dyDescent="0.35">
      <c r="A30" s="265" t="s">
        <v>115</v>
      </c>
      <c r="B30" s="265"/>
      <c r="C30" s="265"/>
      <c r="D30" s="265"/>
      <c r="E30" s="265"/>
      <c r="F30" s="265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115342482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889282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276561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115955203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115342482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115955203</v>
      </c>
    </row>
    <row r="40" spans="1:6" ht="23.25" thickBot="1" x14ac:dyDescent="0.35">
      <c r="A40" s="173" t="s">
        <v>149</v>
      </c>
      <c r="B40" s="174"/>
      <c r="C40" s="174"/>
      <c r="D40" s="174"/>
      <c r="E40" s="176"/>
      <c r="F40" s="211">
        <f>F37-F39</f>
        <v>-612721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265" t="s">
        <v>120</v>
      </c>
      <c r="B42" s="265"/>
      <c r="C42" s="265"/>
      <c r="D42" s="265"/>
      <c r="E42" s="265"/>
      <c r="F42" s="265"/>
    </row>
    <row r="43" spans="1:6" ht="22.5" x14ac:dyDescent="0.3">
      <c r="A43" s="266" t="s">
        <v>197</v>
      </c>
      <c r="B43" s="266"/>
      <c r="C43" s="266"/>
      <c r="D43" s="266"/>
      <c r="E43" s="266"/>
      <c r="F43" s="266"/>
    </row>
    <row r="44" spans="1:6" ht="22.5" x14ac:dyDescent="0.3">
      <c r="A44" s="265" t="s">
        <v>115</v>
      </c>
      <c r="B44" s="265"/>
      <c r="C44" s="265"/>
      <c r="D44" s="265"/>
      <c r="E44" s="265"/>
      <c r="F44" s="265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338772952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F15+F17</f>
        <v>50304995.869999997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65504843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323573104.87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338772952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323573104.87</v>
      </c>
    </row>
    <row r="54" spans="1:6" ht="23.25" thickBot="1" x14ac:dyDescent="0.35">
      <c r="A54" s="173" t="s">
        <v>126</v>
      </c>
      <c r="B54" s="174"/>
      <c r="C54" s="174"/>
      <c r="D54" s="174"/>
      <c r="E54" s="176"/>
      <c r="F54" s="224">
        <f>F51-F53</f>
        <v>15199847.129999995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264" t="s">
        <v>127</v>
      </c>
      <c r="B60" s="264"/>
      <c r="C60" s="264"/>
      <c r="D60" s="210"/>
      <c r="E60" s="210"/>
      <c r="F60" s="210"/>
    </row>
    <row r="61" spans="1:6" ht="22.5" x14ac:dyDescent="0.3">
      <c r="A61" s="264" t="s">
        <v>128</v>
      </c>
      <c r="B61" s="264"/>
      <c r="C61" s="264"/>
      <c r="D61" s="210"/>
      <c r="E61" s="210"/>
      <c r="F61" s="210"/>
    </row>
    <row r="62" spans="1:6" ht="22.5" x14ac:dyDescent="0.3">
      <c r="A62" s="264" t="s">
        <v>129</v>
      </c>
      <c r="B62" s="264"/>
      <c r="C62" s="264"/>
      <c r="D62" s="210"/>
      <c r="E62" s="210"/>
      <c r="F62" s="210"/>
    </row>
  </sheetData>
  <mergeCells count="21"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</mergeCells>
  <pageMargins left="0.7" right="0.7" top="0.75" bottom="0.75" header="0.3" footer="0.3"/>
  <pageSetup scale="42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4"/>
  <sheetViews>
    <sheetView view="pageBreakPreview" zoomScale="60" zoomScaleNormal="100" workbookViewId="0">
      <selection activeCell="K28" sqref="K28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3" bestFit="1" customWidth="1"/>
  </cols>
  <sheetData>
    <row r="1" spans="1:9" ht="23.25" thickBot="1" x14ac:dyDescent="0.35">
      <c r="A1" s="260" t="s">
        <v>0</v>
      </c>
      <c r="B1" s="261"/>
      <c r="C1" s="261"/>
      <c r="D1" s="261"/>
      <c r="E1" s="261"/>
      <c r="F1" s="261"/>
      <c r="G1" s="261"/>
      <c r="H1" s="261"/>
    </row>
    <row r="2" spans="1:9" ht="23.25" thickBot="1" x14ac:dyDescent="0.35">
      <c r="A2" s="260" t="s">
        <v>214</v>
      </c>
      <c r="B2" s="261"/>
      <c r="C2" s="261"/>
      <c r="D2" s="261"/>
      <c r="E2" s="261"/>
      <c r="F2" s="261"/>
      <c r="G2" s="261"/>
      <c r="H2" s="26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18267301.550000001</v>
      </c>
      <c r="H6" s="22">
        <v>18043671</v>
      </c>
      <c r="I6" s="230">
        <f>+G6-H6</f>
        <v>223630.55000000075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315782.12</v>
      </c>
      <c r="H7" s="22">
        <v>315782.12</v>
      </c>
      <c r="I7" s="230">
        <f t="shared" ref="I7:I89" si="0">+G7-H7</f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/>
      <c r="H8" s="22"/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352920.53</v>
      </c>
      <c r="H9" s="22">
        <v>352920.53</v>
      </c>
      <c r="I9" s="230">
        <f t="shared" si="0"/>
        <v>0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301309.92</v>
      </c>
      <c r="H10" s="22">
        <v>301309.92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2293471.46</v>
      </c>
      <c r="H11" s="22">
        <v>2293471.46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146</v>
      </c>
      <c r="G12" s="22">
        <v>83500</v>
      </c>
      <c r="H12" s="22">
        <v>83500</v>
      </c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/>
      <c r="H14" s="22"/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2142</v>
      </c>
      <c r="F15" s="21" t="s">
        <v>199</v>
      </c>
      <c r="G15" s="22"/>
      <c r="H15" s="22"/>
      <c r="I15" s="230"/>
    </row>
    <row r="16" spans="1:9" ht="23.25" x14ac:dyDescent="0.35">
      <c r="A16" s="19"/>
      <c r="B16" s="19"/>
      <c r="C16" s="19"/>
      <c r="D16" s="20">
        <v>9995</v>
      </c>
      <c r="E16" s="20">
        <v>2151</v>
      </c>
      <c r="F16" s="21" t="s">
        <v>18</v>
      </c>
      <c r="G16" s="22">
        <v>1028795.19</v>
      </c>
      <c r="H16" s="22">
        <v>1017645.8</v>
      </c>
      <c r="I16" s="230">
        <f t="shared" si="0"/>
        <v>11149.389999999898</v>
      </c>
    </row>
    <row r="17" spans="1:9" ht="23.25" x14ac:dyDescent="0.35">
      <c r="A17" s="19"/>
      <c r="B17" s="19"/>
      <c r="C17" s="19"/>
      <c r="D17" s="20">
        <v>9995</v>
      </c>
      <c r="E17" s="20">
        <v>2152</v>
      </c>
      <c r="F17" s="21" t="s">
        <v>19</v>
      </c>
      <c r="G17" s="22">
        <v>1204924.3700000001</v>
      </c>
      <c r="H17" s="22">
        <v>1195801.68</v>
      </c>
      <c r="I17" s="230">
        <f t="shared" si="0"/>
        <v>9122.690000000177</v>
      </c>
    </row>
    <row r="18" spans="1:9" ht="24" thickBot="1" x14ac:dyDescent="0.4">
      <c r="A18" s="19"/>
      <c r="B18" s="19"/>
      <c r="C18" s="19"/>
      <c r="D18" s="24">
        <v>9995</v>
      </c>
      <c r="E18" s="24">
        <v>2153</v>
      </c>
      <c r="F18" s="25" t="s">
        <v>20</v>
      </c>
      <c r="G18" s="26">
        <v>92143.05</v>
      </c>
      <c r="H18" s="26">
        <v>92143.05</v>
      </c>
      <c r="I18" s="230">
        <f t="shared" si="0"/>
        <v>0</v>
      </c>
    </row>
    <row r="19" spans="1:9" ht="24" thickBot="1" x14ac:dyDescent="0.4">
      <c r="A19" s="27"/>
      <c r="B19" s="28"/>
      <c r="C19" s="28"/>
      <c r="D19" s="29"/>
      <c r="E19" s="29"/>
      <c r="F19" s="30" t="s">
        <v>21</v>
      </c>
      <c r="G19" s="31">
        <f>SUM(G6:G18)</f>
        <v>24183553.88000001</v>
      </c>
      <c r="H19" s="31">
        <f>SUM(H6:H18)</f>
        <v>23939651.250000007</v>
      </c>
      <c r="I19" s="230">
        <f t="shared" si="0"/>
        <v>243902.63000000268</v>
      </c>
    </row>
    <row r="20" spans="1:9" ht="24" thickBot="1" x14ac:dyDescent="0.4">
      <c r="A20" s="32"/>
      <c r="B20" s="33"/>
      <c r="C20" s="33"/>
      <c r="D20" s="34"/>
      <c r="E20" s="34"/>
      <c r="F20" s="35"/>
      <c r="G20" s="36"/>
      <c r="H20" s="37"/>
      <c r="I20" s="230">
        <f t="shared" si="0"/>
        <v>0</v>
      </c>
    </row>
    <row r="21" spans="1:9" ht="23.25" x14ac:dyDescent="0.35">
      <c r="A21" s="38"/>
      <c r="B21" s="39"/>
      <c r="C21" s="39"/>
      <c r="D21" s="40"/>
      <c r="E21" s="41"/>
      <c r="F21" s="42" t="s">
        <v>22</v>
      </c>
      <c r="G21" s="43"/>
      <c r="H21" s="44"/>
      <c r="I21" s="230">
        <f t="shared" si="0"/>
        <v>0</v>
      </c>
    </row>
    <row r="22" spans="1:9" ht="23.25" x14ac:dyDescent="0.35">
      <c r="A22" s="19"/>
      <c r="B22" s="19"/>
      <c r="C22" s="19"/>
      <c r="D22" s="20">
        <v>9995</v>
      </c>
      <c r="E22" s="20">
        <v>2212</v>
      </c>
      <c r="F22" s="45" t="s">
        <v>23</v>
      </c>
      <c r="G22" s="22">
        <v>4605.3500000000004</v>
      </c>
      <c r="H22" s="22">
        <v>4605.3500000000004</v>
      </c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2213</v>
      </c>
      <c r="F23" s="45" t="s">
        <v>24</v>
      </c>
      <c r="G23" s="22">
        <v>1531019.15</v>
      </c>
      <c r="H23" s="22">
        <v>1494889.71</v>
      </c>
      <c r="I23" s="230">
        <f t="shared" si="0"/>
        <v>36129.439999999944</v>
      </c>
    </row>
    <row r="24" spans="1:9" ht="23.25" x14ac:dyDescent="0.35">
      <c r="A24" s="19"/>
      <c r="B24" s="19"/>
      <c r="C24" s="19"/>
      <c r="D24" s="23">
        <v>9995</v>
      </c>
      <c r="E24" s="23">
        <v>2214</v>
      </c>
      <c r="F24" s="45" t="s">
        <v>25</v>
      </c>
      <c r="G24" s="22">
        <v>4425</v>
      </c>
      <c r="H24" s="22">
        <v>4425</v>
      </c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2215</v>
      </c>
      <c r="F25" s="45" t="s">
        <v>162</v>
      </c>
      <c r="G25" s="22">
        <v>152423.35999999999</v>
      </c>
      <c r="H25" s="22">
        <v>152423.35999999999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2216</v>
      </c>
      <c r="F26" s="45" t="s">
        <v>26</v>
      </c>
      <c r="G26" s="22">
        <v>414845.84</v>
      </c>
      <c r="H26" s="22">
        <v>414845.84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2217</v>
      </c>
      <c r="F27" s="45" t="s">
        <v>27</v>
      </c>
      <c r="G27" s="22">
        <v>4766</v>
      </c>
      <c r="H27" s="22">
        <v>4766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2218</v>
      </c>
      <c r="F28" s="45" t="s">
        <v>163</v>
      </c>
      <c r="G28" s="22">
        <v>2900</v>
      </c>
      <c r="H28" s="22">
        <v>2900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2221</v>
      </c>
      <c r="F29" s="45" t="s">
        <v>28</v>
      </c>
      <c r="G29" s="22">
        <v>496938.46</v>
      </c>
      <c r="H29" s="22">
        <v>496938.46</v>
      </c>
      <c r="I29" s="230">
        <f t="shared" si="0"/>
        <v>0</v>
      </c>
    </row>
    <row r="30" spans="1:9" ht="23.25" x14ac:dyDescent="0.35">
      <c r="A30" s="19"/>
      <c r="B30" s="19"/>
      <c r="C30" s="19"/>
      <c r="D30" s="23">
        <v>9995</v>
      </c>
      <c r="E30" s="23">
        <v>2222</v>
      </c>
      <c r="F30" s="45" t="s">
        <v>29</v>
      </c>
      <c r="G30" s="22">
        <v>9399</v>
      </c>
      <c r="H30" s="22">
        <v>9399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2231</v>
      </c>
      <c r="F31" s="45" t="s">
        <v>30</v>
      </c>
      <c r="G31" s="22">
        <v>574050</v>
      </c>
      <c r="H31" s="22">
        <v>574050</v>
      </c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2232</v>
      </c>
      <c r="F32" s="45" t="s">
        <v>31</v>
      </c>
      <c r="G32" s="22"/>
      <c r="H32" s="22"/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2241</v>
      </c>
      <c r="F33" s="45" t="s">
        <v>32</v>
      </c>
      <c r="G33" s="22">
        <v>272489.43</v>
      </c>
      <c r="H33" s="22">
        <v>272489.43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2242</v>
      </c>
      <c r="F34" s="45" t="s">
        <v>33</v>
      </c>
      <c r="G34" s="22">
        <v>146320</v>
      </c>
      <c r="H34" s="22">
        <v>146320</v>
      </c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2243</v>
      </c>
      <c r="F35" s="45" t="s">
        <v>34</v>
      </c>
      <c r="G35" s="22"/>
      <c r="H35" s="22"/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2244</v>
      </c>
      <c r="F36" s="45" t="s">
        <v>35</v>
      </c>
      <c r="G36" s="22">
        <v>35032</v>
      </c>
      <c r="H36" s="22">
        <v>35032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2251</v>
      </c>
      <c r="F37" s="45" t="s">
        <v>36</v>
      </c>
      <c r="G37" s="22">
        <v>85975.41</v>
      </c>
      <c r="H37" s="22">
        <v>85975.41</v>
      </c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2253</v>
      </c>
      <c r="F38" s="45" t="s">
        <v>37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2254</v>
      </c>
      <c r="F39" s="45" t="s">
        <v>38</v>
      </c>
      <c r="G39" s="22"/>
      <c r="H39" s="22"/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2258</v>
      </c>
      <c r="F40" s="45" t="s">
        <v>39</v>
      </c>
      <c r="G40" s="22">
        <v>25600</v>
      </c>
      <c r="H40" s="22">
        <v>25600</v>
      </c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2261</v>
      </c>
      <c r="F41" s="45" t="s">
        <v>40</v>
      </c>
      <c r="G41" s="22"/>
      <c r="H41" s="22"/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2262</v>
      </c>
      <c r="F42" s="45" t="s">
        <v>41</v>
      </c>
      <c r="G42" s="22"/>
      <c r="H42" s="22"/>
      <c r="I42" s="230">
        <f t="shared" si="0"/>
        <v>0</v>
      </c>
    </row>
    <row r="43" spans="1:9" ht="23.25" x14ac:dyDescent="0.35">
      <c r="A43" s="19"/>
      <c r="B43" s="19"/>
      <c r="C43" s="19"/>
      <c r="D43" s="20">
        <v>9995</v>
      </c>
      <c r="E43" s="20">
        <v>2263</v>
      </c>
      <c r="F43" s="45" t="s">
        <v>42</v>
      </c>
      <c r="G43" s="22">
        <v>1932478.37</v>
      </c>
      <c r="H43" s="22">
        <v>1932478.37</v>
      </c>
      <c r="I43" s="230">
        <f t="shared" si="0"/>
        <v>0</v>
      </c>
    </row>
    <row r="44" spans="1:9" ht="23.25" x14ac:dyDescent="0.35">
      <c r="A44" s="19"/>
      <c r="B44" s="19"/>
      <c r="C44" s="19"/>
      <c r="D44" s="20">
        <v>9995</v>
      </c>
      <c r="E44" s="20">
        <v>2271</v>
      </c>
      <c r="F44" s="45" t="s">
        <v>43</v>
      </c>
      <c r="G44" s="22">
        <v>296867.77</v>
      </c>
      <c r="H44" s="22">
        <v>296867.77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2272</v>
      </c>
      <c r="F45" s="45" t="s">
        <v>44</v>
      </c>
      <c r="G45" s="22">
        <v>85311.53</v>
      </c>
      <c r="H45" s="22">
        <v>85311.53</v>
      </c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2281</v>
      </c>
      <c r="F46" s="45" t="s">
        <v>45</v>
      </c>
      <c r="G46" s="22"/>
      <c r="H46" s="22"/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2282</v>
      </c>
      <c r="F47" s="45" t="s">
        <v>46</v>
      </c>
      <c r="G47" s="22">
        <v>73131.78</v>
      </c>
      <c r="H47" s="22">
        <v>73131.78</v>
      </c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2284</v>
      </c>
      <c r="F48" s="45" t="s">
        <v>47</v>
      </c>
      <c r="G48" s="22"/>
      <c r="H48" s="22"/>
      <c r="I48" s="230">
        <f t="shared" si="0"/>
        <v>0</v>
      </c>
    </row>
    <row r="49" spans="1:9" ht="23.25" x14ac:dyDescent="0.35">
      <c r="A49" s="19"/>
      <c r="B49" s="19"/>
      <c r="C49" s="19"/>
      <c r="D49" s="20">
        <v>9995</v>
      </c>
      <c r="E49" s="20">
        <v>2285</v>
      </c>
      <c r="F49" s="45" t="s">
        <v>133</v>
      </c>
      <c r="G49" s="22"/>
      <c r="H49" s="22"/>
      <c r="I49" s="230"/>
    </row>
    <row r="50" spans="1:9" ht="23.25" x14ac:dyDescent="0.35">
      <c r="A50" s="19"/>
      <c r="B50" s="19"/>
      <c r="C50" s="19"/>
      <c r="D50" s="20">
        <v>9995</v>
      </c>
      <c r="E50" s="20">
        <v>2286</v>
      </c>
      <c r="F50" s="45" t="s">
        <v>48</v>
      </c>
      <c r="G50" s="22">
        <v>3486561.95</v>
      </c>
      <c r="H50" s="22">
        <v>3461379.1</v>
      </c>
      <c r="I50" s="230">
        <f t="shared" si="0"/>
        <v>25182.850000000093</v>
      </c>
    </row>
    <row r="51" spans="1:9" ht="23.25" x14ac:dyDescent="0.35">
      <c r="A51" s="19"/>
      <c r="B51" s="19"/>
      <c r="C51" s="19"/>
      <c r="D51" s="20">
        <v>9995</v>
      </c>
      <c r="E51" s="23">
        <v>2287</v>
      </c>
      <c r="F51" s="45" t="s">
        <v>49</v>
      </c>
      <c r="G51" s="22">
        <v>175203.96</v>
      </c>
      <c r="H51" s="22">
        <v>175203.96</v>
      </c>
      <c r="I51" s="230">
        <f t="shared" si="0"/>
        <v>0</v>
      </c>
    </row>
    <row r="52" spans="1:9" ht="24" thickBot="1" x14ac:dyDescent="0.4">
      <c r="A52" s="19"/>
      <c r="B52" s="19"/>
      <c r="C52" s="19"/>
      <c r="D52" s="20">
        <v>9995</v>
      </c>
      <c r="E52" s="20">
        <v>2288</v>
      </c>
      <c r="F52" s="45" t="s">
        <v>50</v>
      </c>
      <c r="G52" s="22">
        <v>12640</v>
      </c>
      <c r="H52" s="22">
        <v>12640</v>
      </c>
      <c r="I52" s="230">
        <f t="shared" si="0"/>
        <v>0</v>
      </c>
    </row>
    <row r="53" spans="1:9" ht="24" thickBot="1" x14ac:dyDescent="0.4">
      <c r="A53" s="46"/>
      <c r="B53" s="28"/>
      <c r="C53" s="28"/>
      <c r="D53" s="47"/>
      <c r="E53" s="29"/>
      <c r="F53" s="30" t="s">
        <v>51</v>
      </c>
      <c r="G53" s="48">
        <f>SUM(G22:G52)</f>
        <v>9822984.3600000031</v>
      </c>
      <c r="H53" s="49">
        <f>SUM(H22:H52)</f>
        <v>9761672.0700000022</v>
      </c>
      <c r="I53" s="230">
        <f t="shared" si="0"/>
        <v>61312.290000000969</v>
      </c>
    </row>
    <row r="54" spans="1:9" ht="23.25" x14ac:dyDescent="0.35">
      <c r="A54" s="50"/>
      <c r="B54" s="51"/>
      <c r="C54" s="51"/>
      <c r="D54" s="52"/>
      <c r="E54" s="52"/>
      <c r="F54" s="53" t="s">
        <v>52</v>
      </c>
      <c r="G54" s="54"/>
      <c r="H54" s="55"/>
      <c r="I54" s="230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2311</v>
      </c>
      <c r="F55" s="21" t="s">
        <v>53</v>
      </c>
      <c r="G55" s="22">
        <v>428599.92</v>
      </c>
      <c r="H55" s="22">
        <v>428599.92</v>
      </c>
      <c r="I55" s="230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2313</v>
      </c>
      <c r="F56" s="21" t="s">
        <v>134</v>
      </c>
      <c r="G56" s="22">
        <v>107962.93</v>
      </c>
      <c r="H56" s="22">
        <v>107962.93</v>
      </c>
      <c r="I56" s="230">
        <f t="shared" si="0"/>
        <v>0</v>
      </c>
    </row>
    <row r="57" spans="1:9" ht="23.25" x14ac:dyDescent="0.35">
      <c r="A57" s="19"/>
      <c r="B57" s="19"/>
      <c r="C57" s="19"/>
      <c r="D57" s="20">
        <v>9995</v>
      </c>
      <c r="E57" s="20">
        <v>2322</v>
      </c>
      <c r="F57" s="21" t="s">
        <v>200</v>
      </c>
      <c r="G57" s="22"/>
      <c r="H57" s="22"/>
      <c r="I57" s="230"/>
    </row>
    <row r="58" spans="1:9" ht="23.25" x14ac:dyDescent="0.35">
      <c r="A58" s="19"/>
      <c r="B58" s="19"/>
      <c r="C58" s="19"/>
      <c r="D58" s="20">
        <v>9995</v>
      </c>
      <c r="E58" s="20">
        <v>2323</v>
      </c>
      <c r="F58" s="21" t="s">
        <v>54</v>
      </c>
      <c r="G58" s="22"/>
      <c r="H58" s="22"/>
      <c r="I58" s="230">
        <f t="shared" si="0"/>
        <v>0</v>
      </c>
    </row>
    <row r="59" spans="1:9" ht="23.25" x14ac:dyDescent="0.35">
      <c r="A59" s="19"/>
      <c r="B59" s="19"/>
      <c r="C59" s="19"/>
      <c r="D59" s="20">
        <v>9995</v>
      </c>
      <c r="E59" s="20">
        <v>2331</v>
      </c>
      <c r="F59" s="21" t="s">
        <v>55</v>
      </c>
      <c r="G59" s="22"/>
      <c r="H59" s="22"/>
      <c r="I59" s="230">
        <f t="shared" si="0"/>
        <v>0</v>
      </c>
    </row>
    <row r="60" spans="1:9" ht="23.25" x14ac:dyDescent="0.35">
      <c r="A60" s="19"/>
      <c r="B60" s="19"/>
      <c r="C60" s="19"/>
      <c r="D60" s="20">
        <v>9995</v>
      </c>
      <c r="E60" s="20">
        <v>2332</v>
      </c>
      <c r="F60" s="21" t="s">
        <v>135</v>
      </c>
      <c r="G60" s="22">
        <v>52029.15</v>
      </c>
      <c r="H60" s="22">
        <v>52029.15</v>
      </c>
      <c r="I60" s="230">
        <f t="shared" si="0"/>
        <v>0</v>
      </c>
    </row>
    <row r="61" spans="1:9" ht="23.25" x14ac:dyDescent="0.35">
      <c r="A61" s="19"/>
      <c r="B61" s="19"/>
      <c r="C61" s="19"/>
      <c r="D61" s="20">
        <v>9995</v>
      </c>
      <c r="E61" s="20">
        <v>2334</v>
      </c>
      <c r="F61" s="21" t="s">
        <v>56</v>
      </c>
      <c r="G61" s="22">
        <v>232950</v>
      </c>
      <c r="H61" s="22">
        <v>232950</v>
      </c>
      <c r="I61" s="230">
        <f t="shared" si="0"/>
        <v>0</v>
      </c>
    </row>
    <row r="62" spans="1:9" ht="23.25" x14ac:dyDescent="0.35">
      <c r="A62" s="19"/>
      <c r="B62" s="19"/>
      <c r="C62" s="19"/>
      <c r="D62" s="20">
        <v>9995</v>
      </c>
      <c r="E62" s="20">
        <v>2341</v>
      </c>
      <c r="F62" s="21" t="s">
        <v>57</v>
      </c>
      <c r="G62" s="22"/>
      <c r="H62" s="22"/>
      <c r="I62" s="230">
        <f t="shared" si="0"/>
        <v>0</v>
      </c>
    </row>
    <row r="63" spans="1:9" ht="23.25" x14ac:dyDescent="0.35">
      <c r="A63" s="19"/>
      <c r="B63" s="19"/>
      <c r="C63" s="19"/>
      <c r="D63" s="20">
        <v>9995</v>
      </c>
      <c r="E63" s="20">
        <v>2353</v>
      </c>
      <c r="F63" s="21" t="s">
        <v>58</v>
      </c>
      <c r="G63" s="22"/>
      <c r="H63" s="22"/>
      <c r="I63" s="230">
        <f t="shared" si="0"/>
        <v>0</v>
      </c>
    </row>
    <row r="64" spans="1:9" ht="23.25" x14ac:dyDescent="0.35">
      <c r="A64" s="19"/>
      <c r="B64" s="19"/>
      <c r="C64" s="19"/>
      <c r="D64" s="20">
        <v>9995</v>
      </c>
      <c r="E64" s="20">
        <v>2355</v>
      </c>
      <c r="F64" s="21" t="s">
        <v>171</v>
      </c>
      <c r="G64" s="22">
        <v>22184</v>
      </c>
      <c r="H64" s="22">
        <v>22184</v>
      </c>
      <c r="I64" s="230">
        <f t="shared" si="0"/>
        <v>0</v>
      </c>
    </row>
    <row r="65" spans="1:9" ht="23.25" x14ac:dyDescent="0.35">
      <c r="A65" s="19"/>
      <c r="B65" s="19"/>
      <c r="C65" s="19"/>
      <c r="D65" s="20">
        <v>9995</v>
      </c>
      <c r="E65" s="20">
        <v>2362</v>
      </c>
      <c r="F65" s="21" t="s">
        <v>147</v>
      </c>
      <c r="G65" s="22">
        <v>29744.880000000001</v>
      </c>
      <c r="H65" s="22">
        <v>29744.880000000001</v>
      </c>
      <c r="I65" s="230">
        <f t="shared" si="0"/>
        <v>0</v>
      </c>
    </row>
    <row r="66" spans="1:9" ht="23.25" x14ac:dyDescent="0.35">
      <c r="A66" s="19"/>
      <c r="B66" s="19"/>
      <c r="C66" s="19"/>
      <c r="D66" s="20">
        <v>9995</v>
      </c>
      <c r="E66" s="20">
        <v>2363</v>
      </c>
      <c r="F66" s="21" t="s">
        <v>148</v>
      </c>
      <c r="G66" s="22">
        <v>2926</v>
      </c>
      <c r="H66" s="22">
        <v>2926</v>
      </c>
      <c r="I66" s="230">
        <f t="shared" si="0"/>
        <v>0</v>
      </c>
    </row>
    <row r="67" spans="1:9" ht="23.25" x14ac:dyDescent="0.35">
      <c r="A67" s="19"/>
      <c r="B67" s="19"/>
      <c r="C67" s="19"/>
      <c r="D67" s="20">
        <v>9995</v>
      </c>
      <c r="E67" s="20">
        <v>2371</v>
      </c>
      <c r="F67" s="21" t="s">
        <v>59</v>
      </c>
      <c r="G67" s="22">
        <v>904202</v>
      </c>
      <c r="H67" s="22">
        <v>904202</v>
      </c>
      <c r="I67" s="230">
        <f t="shared" si="0"/>
        <v>0</v>
      </c>
    </row>
    <row r="68" spans="1:9" ht="23.25" x14ac:dyDescent="0.35">
      <c r="A68" s="19"/>
      <c r="B68" s="19"/>
      <c r="C68" s="19"/>
      <c r="D68" s="20">
        <v>9995</v>
      </c>
      <c r="E68" s="20">
        <v>2372</v>
      </c>
      <c r="F68" s="21" t="s">
        <v>164</v>
      </c>
      <c r="G68" s="22">
        <v>47038.64</v>
      </c>
      <c r="H68" s="22">
        <v>47038.64</v>
      </c>
      <c r="I68" s="230">
        <f t="shared" si="0"/>
        <v>0</v>
      </c>
    </row>
    <row r="69" spans="1:9" ht="23.25" x14ac:dyDescent="0.35">
      <c r="A69" s="19"/>
      <c r="B69" s="19"/>
      <c r="C69" s="19"/>
      <c r="D69" s="20">
        <v>9995</v>
      </c>
      <c r="E69" s="20">
        <v>2391</v>
      </c>
      <c r="F69" s="21" t="s">
        <v>60</v>
      </c>
      <c r="G69" s="22">
        <v>37654.69</v>
      </c>
      <c r="H69" s="22">
        <v>37654.69</v>
      </c>
      <c r="I69" s="230">
        <f t="shared" si="0"/>
        <v>0</v>
      </c>
    </row>
    <row r="70" spans="1:9" ht="23.25" x14ac:dyDescent="0.35">
      <c r="A70" s="19"/>
      <c r="B70" s="19"/>
      <c r="C70" s="19"/>
      <c r="D70" s="20">
        <v>9995</v>
      </c>
      <c r="E70" s="23">
        <v>2392</v>
      </c>
      <c r="F70" s="21" t="s">
        <v>61</v>
      </c>
      <c r="G70" s="22">
        <v>323470.98</v>
      </c>
      <c r="H70" s="22">
        <v>323470.98</v>
      </c>
      <c r="I70" s="230">
        <f t="shared" si="0"/>
        <v>0</v>
      </c>
    </row>
    <row r="71" spans="1:9" ht="23.25" x14ac:dyDescent="0.35">
      <c r="A71" s="19"/>
      <c r="B71" s="19"/>
      <c r="C71" s="19"/>
      <c r="D71" s="20">
        <v>9995</v>
      </c>
      <c r="E71" s="20">
        <v>2394</v>
      </c>
      <c r="F71" s="21" t="s">
        <v>62</v>
      </c>
      <c r="G71" s="22"/>
      <c r="H71" s="22"/>
      <c r="I71" s="230">
        <f t="shared" si="0"/>
        <v>0</v>
      </c>
    </row>
    <row r="72" spans="1:9" ht="23.25" x14ac:dyDescent="0.35">
      <c r="A72" s="19"/>
      <c r="B72" s="19"/>
      <c r="C72" s="19"/>
      <c r="D72" s="20">
        <v>9995</v>
      </c>
      <c r="E72" s="20">
        <v>2395</v>
      </c>
      <c r="F72" s="21" t="s">
        <v>63</v>
      </c>
      <c r="G72" s="22">
        <v>15200</v>
      </c>
      <c r="H72" s="22">
        <v>15200</v>
      </c>
      <c r="I72" s="230">
        <f t="shared" si="0"/>
        <v>0</v>
      </c>
    </row>
    <row r="73" spans="1:9" ht="23.25" x14ac:dyDescent="0.35">
      <c r="A73" s="19"/>
      <c r="B73" s="19"/>
      <c r="C73" s="19"/>
      <c r="D73" s="20">
        <v>9995</v>
      </c>
      <c r="E73" s="20">
        <v>2396</v>
      </c>
      <c r="F73" s="21" t="s">
        <v>64</v>
      </c>
      <c r="G73" s="22">
        <v>27012.080000000002</v>
      </c>
      <c r="H73" s="22">
        <v>27012.080000000002</v>
      </c>
      <c r="I73" s="230">
        <f t="shared" si="0"/>
        <v>0</v>
      </c>
    </row>
    <row r="74" spans="1:9" ht="24" thickBot="1" x14ac:dyDescent="0.4">
      <c r="A74" s="56"/>
      <c r="B74" s="56"/>
      <c r="C74" s="56"/>
      <c r="D74" s="24">
        <v>9995</v>
      </c>
      <c r="E74" s="24">
        <v>2399</v>
      </c>
      <c r="F74" s="25" t="s">
        <v>65</v>
      </c>
      <c r="G74" s="26">
        <v>611260.31999999995</v>
      </c>
      <c r="H74" s="26">
        <v>611260.31999999995</v>
      </c>
      <c r="I74" s="230">
        <f t="shared" si="0"/>
        <v>0</v>
      </c>
    </row>
    <row r="75" spans="1:9" ht="24" thickBot="1" x14ac:dyDescent="0.4">
      <c r="A75" s="57"/>
      <c r="B75" s="58"/>
      <c r="C75" s="58"/>
      <c r="D75" s="59"/>
      <c r="E75" s="60"/>
      <c r="F75" s="61" t="s">
        <v>66</v>
      </c>
      <c r="G75" s="62">
        <f>SUM(G55:G74)</f>
        <v>2842235.5899999994</v>
      </c>
      <c r="H75" s="63">
        <f>SUM(H55:H74)</f>
        <v>2842235.5899999994</v>
      </c>
      <c r="I75" s="230">
        <f t="shared" si="0"/>
        <v>0</v>
      </c>
    </row>
    <row r="76" spans="1:9" ht="23.25" x14ac:dyDescent="0.35">
      <c r="A76" s="50"/>
      <c r="B76" s="51"/>
      <c r="C76" s="51"/>
      <c r="D76" s="64"/>
      <c r="E76" s="64"/>
      <c r="F76" s="42" t="s">
        <v>67</v>
      </c>
      <c r="G76" s="65"/>
      <c r="H76" s="55"/>
      <c r="I76" s="230">
        <f t="shared" si="0"/>
        <v>0</v>
      </c>
    </row>
    <row r="77" spans="1:9" ht="23.25" x14ac:dyDescent="0.35">
      <c r="A77" s="19"/>
      <c r="B77" s="19"/>
      <c r="C77" s="19"/>
      <c r="D77" s="20">
        <v>9995</v>
      </c>
      <c r="E77" s="20">
        <v>2611</v>
      </c>
      <c r="F77" s="21" t="s">
        <v>68</v>
      </c>
      <c r="G77" s="22">
        <v>170510</v>
      </c>
      <c r="H77" s="22">
        <v>170510</v>
      </c>
      <c r="I77" s="230">
        <f t="shared" si="0"/>
        <v>0</v>
      </c>
    </row>
    <row r="78" spans="1:9" ht="23.25" x14ac:dyDescent="0.35">
      <c r="A78" s="19"/>
      <c r="B78" s="19"/>
      <c r="C78" s="19"/>
      <c r="D78" s="20">
        <v>9995</v>
      </c>
      <c r="E78" s="20">
        <v>2613</v>
      </c>
      <c r="F78" s="21" t="s">
        <v>69</v>
      </c>
      <c r="G78" s="22">
        <v>64507.99</v>
      </c>
      <c r="H78" s="22">
        <v>64507.99</v>
      </c>
      <c r="I78" s="230">
        <f t="shared" si="0"/>
        <v>0</v>
      </c>
    </row>
    <row r="79" spans="1:9" ht="23.25" x14ac:dyDescent="0.35">
      <c r="A79" s="19"/>
      <c r="B79" s="19"/>
      <c r="C79" s="19"/>
      <c r="D79" s="20">
        <v>9995</v>
      </c>
      <c r="E79" s="20">
        <v>2614</v>
      </c>
      <c r="F79" s="21" t="s">
        <v>139</v>
      </c>
      <c r="G79" s="22"/>
      <c r="H79" s="22"/>
      <c r="I79" s="230">
        <f t="shared" si="0"/>
        <v>0</v>
      </c>
    </row>
    <row r="80" spans="1:9" ht="23.25" x14ac:dyDescent="0.35">
      <c r="A80" s="19"/>
      <c r="B80" s="19"/>
      <c r="C80" s="19"/>
      <c r="D80" s="20">
        <v>9995</v>
      </c>
      <c r="E80" s="20">
        <v>2619</v>
      </c>
      <c r="F80" s="21" t="s">
        <v>166</v>
      </c>
      <c r="G80" s="22"/>
      <c r="H80" s="22"/>
      <c r="I80" s="230">
        <f t="shared" si="0"/>
        <v>0</v>
      </c>
    </row>
    <row r="81" spans="1:9" ht="23.25" x14ac:dyDescent="0.35">
      <c r="A81" s="19"/>
      <c r="B81" s="19"/>
      <c r="C81" s="19"/>
      <c r="D81" s="20">
        <v>9995</v>
      </c>
      <c r="E81" s="20">
        <v>2621</v>
      </c>
      <c r="F81" s="21" t="s">
        <v>201</v>
      </c>
      <c r="G81" s="22"/>
      <c r="H81" s="22"/>
      <c r="I81" s="230">
        <f t="shared" si="0"/>
        <v>0</v>
      </c>
    </row>
    <row r="82" spans="1:9" ht="23.25" x14ac:dyDescent="0.35">
      <c r="A82" s="19"/>
      <c r="B82" s="19"/>
      <c r="C82" s="19"/>
      <c r="D82" s="20">
        <v>9995</v>
      </c>
      <c r="E82" s="20">
        <v>2641</v>
      </c>
      <c r="F82" s="21" t="s">
        <v>70</v>
      </c>
      <c r="G82" s="22">
        <v>3360740</v>
      </c>
      <c r="H82" s="22">
        <v>3360740</v>
      </c>
      <c r="I82" s="230">
        <f t="shared" si="0"/>
        <v>0</v>
      </c>
    </row>
    <row r="83" spans="1:9" ht="23.25" x14ac:dyDescent="0.35">
      <c r="A83" s="19"/>
      <c r="B83" s="19"/>
      <c r="C83" s="19"/>
      <c r="D83" s="20">
        <v>9995</v>
      </c>
      <c r="E83" s="20">
        <v>2653</v>
      </c>
      <c r="F83" s="21" t="s">
        <v>178</v>
      </c>
      <c r="G83" s="22"/>
      <c r="H83" s="22"/>
      <c r="I83" s="230">
        <f t="shared" si="0"/>
        <v>0</v>
      </c>
    </row>
    <row r="84" spans="1:9" ht="23.25" x14ac:dyDescent="0.35">
      <c r="A84" s="19"/>
      <c r="B84" s="19"/>
      <c r="C84" s="19"/>
      <c r="D84" s="20">
        <v>99995</v>
      </c>
      <c r="E84" s="20">
        <v>2654</v>
      </c>
      <c r="F84" s="21" t="s">
        <v>215</v>
      </c>
      <c r="G84" s="22">
        <v>58760</v>
      </c>
      <c r="H84" s="22">
        <v>58760</v>
      </c>
      <c r="I84" s="230"/>
    </row>
    <row r="85" spans="1:9" ht="23.25" x14ac:dyDescent="0.35">
      <c r="A85" s="19"/>
      <c r="B85" s="19"/>
      <c r="C85" s="19"/>
      <c r="D85" s="20">
        <v>9995</v>
      </c>
      <c r="E85" s="20">
        <v>2655</v>
      </c>
      <c r="F85" s="21" t="s">
        <v>71</v>
      </c>
      <c r="G85" s="22"/>
      <c r="H85" s="22"/>
      <c r="I85" s="230">
        <f t="shared" si="0"/>
        <v>0</v>
      </c>
    </row>
    <row r="86" spans="1:9" ht="23.25" x14ac:dyDescent="0.35">
      <c r="A86" s="19"/>
      <c r="B86" s="19"/>
      <c r="C86" s="19"/>
      <c r="D86" s="20">
        <v>9995</v>
      </c>
      <c r="E86" s="20">
        <v>2656</v>
      </c>
      <c r="F86" s="21" t="s">
        <v>179</v>
      </c>
      <c r="G86" s="22"/>
      <c r="H86" s="22"/>
      <c r="I86" s="230">
        <f t="shared" si="0"/>
        <v>0</v>
      </c>
    </row>
    <row r="87" spans="1:9" ht="23.25" x14ac:dyDescent="0.35">
      <c r="A87" s="19"/>
      <c r="B87" s="19"/>
      <c r="C87" s="19"/>
      <c r="D87" s="20">
        <v>9995</v>
      </c>
      <c r="E87" s="20">
        <v>2657</v>
      </c>
      <c r="F87" s="21" t="s">
        <v>72</v>
      </c>
      <c r="G87" s="22">
        <v>548.26</v>
      </c>
      <c r="H87" s="22">
        <v>548.26</v>
      </c>
      <c r="I87" s="230">
        <f t="shared" si="0"/>
        <v>0</v>
      </c>
    </row>
    <row r="88" spans="1:9" ht="23.25" x14ac:dyDescent="0.35">
      <c r="A88" s="19"/>
      <c r="B88" s="19"/>
      <c r="C88" s="19"/>
      <c r="D88" s="20">
        <v>9995</v>
      </c>
      <c r="E88" s="20">
        <v>2658</v>
      </c>
      <c r="F88" s="21" t="s">
        <v>73</v>
      </c>
      <c r="G88" s="22"/>
      <c r="H88" s="22"/>
      <c r="I88" s="230">
        <f t="shared" si="0"/>
        <v>0</v>
      </c>
    </row>
    <row r="89" spans="1:9" ht="23.25" x14ac:dyDescent="0.35">
      <c r="A89" s="19"/>
      <c r="B89" s="19"/>
      <c r="C89" s="19"/>
      <c r="D89" s="20">
        <v>9995</v>
      </c>
      <c r="E89" s="20">
        <v>2662</v>
      </c>
      <c r="F89" s="25" t="s">
        <v>142</v>
      </c>
      <c r="G89" s="22"/>
      <c r="H89" s="22"/>
      <c r="I89" s="230">
        <f t="shared" si="0"/>
        <v>0</v>
      </c>
    </row>
    <row r="90" spans="1:9" ht="23.25" x14ac:dyDescent="0.35">
      <c r="A90" s="19"/>
      <c r="B90" s="19"/>
      <c r="C90" s="19"/>
      <c r="D90" s="20">
        <v>9995</v>
      </c>
      <c r="E90" s="23">
        <v>2683</v>
      </c>
      <c r="F90" s="25" t="s">
        <v>74</v>
      </c>
      <c r="G90" s="22"/>
      <c r="H90" s="22"/>
      <c r="I90" s="230">
        <f t="shared" ref="I90:I163" si="1">+G90-H90</f>
        <v>0</v>
      </c>
    </row>
    <row r="91" spans="1:9" ht="23.25" x14ac:dyDescent="0.35">
      <c r="A91" s="56"/>
      <c r="B91" s="56"/>
      <c r="C91" s="56"/>
      <c r="D91" s="24">
        <v>9995</v>
      </c>
      <c r="E91" s="234">
        <v>2688</v>
      </c>
      <c r="F91" s="25" t="s">
        <v>143</v>
      </c>
      <c r="G91" s="22"/>
      <c r="H91" s="22"/>
      <c r="I91" s="230"/>
    </row>
    <row r="92" spans="1:9" ht="24" thickBot="1" x14ac:dyDescent="0.4">
      <c r="A92" s="56"/>
      <c r="B92" s="56"/>
      <c r="C92" s="56"/>
      <c r="D92" s="24">
        <v>9995</v>
      </c>
      <c r="E92" s="24">
        <v>2712</v>
      </c>
      <c r="F92" s="21" t="s">
        <v>75</v>
      </c>
      <c r="G92" s="22"/>
      <c r="H92" s="22"/>
      <c r="I92" s="230">
        <f t="shared" si="1"/>
        <v>0</v>
      </c>
    </row>
    <row r="93" spans="1:9" ht="24" thickBot="1" x14ac:dyDescent="0.4">
      <c r="A93" s="57"/>
      <c r="B93" s="58"/>
      <c r="C93" s="58"/>
      <c r="D93" s="66"/>
      <c r="E93" s="67"/>
      <c r="F93" s="61" t="s">
        <v>76</v>
      </c>
      <c r="G93" s="62">
        <f>SUM(G77:G92)</f>
        <v>3655066.25</v>
      </c>
      <c r="H93" s="68">
        <f>SUM(H77:H92)</f>
        <v>3655066.25</v>
      </c>
      <c r="I93" s="230">
        <f t="shared" si="1"/>
        <v>0</v>
      </c>
    </row>
    <row r="94" spans="1:9" ht="24" thickBot="1" x14ac:dyDescent="0.4">
      <c r="A94" s="32"/>
      <c r="B94" s="69"/>
      <c r="C94" s="69"/>
      <c r="D94" s="70"/>
      <c r="E94" s="70"/>
      <c r="F94" s="35"/>
      <c r="G94" s="36"/>
      <c r="H94" s="37"/>
      <c r="I94" s="230">
        <f t="shared" si="1"/>
        <v>0</v>
      </c>
    </row>
    <row r="95" spans="1:9" ht="24" thickBot="1" x14ac:dyDescent="0.4">
      <c r="A95" s="38"/>
      <c r="B95" s="39"/>
      <c r="C95" s="39"/>
      <c r="D95" s="71"/>
      <c r="E95" s="72"/>
      <c r="F95" s="30" t="s">
        <v>77</v>
      </c>
      <c r="G95" s="73">
        <f>+G93+G75+G53+G19</f>
        <v>40503840.080000013</v>
      </c>
      <c r="H95" s="74">
        <f>+H93+H75+H53+H19</f>
        <v>40198625.160000011</v>
      </c>
      <c r="I95" s="230">
        <f t="shared" si="1"/>
        <v>305214.92000000179</v>
      </c>
    </row>
    <row r="96" spans="1:9" ht="24" thickBot="1" x14ac:dyDescent="0.4">
      <c r="A96" s="32"/>
      <c r="B96" s="69"/>
      <c r="C96" s="69"/>
      <c r="D96" s="70"/>
      <c r="E96" s="70"/>
      <c r="F96" s="75"/>
      <c r="G96" s="76"/>
      <c r="H96" s="77"/>
      <c r="I96" s="230">
        <f t="shared" si="1"/>
        <v>0</v>
      </c>
    </row>
    <row r="97" spans="1:9" ht="24" thickBot="1" x14ac:dyDescent="0.4">
      <c r="A97" s="78" t="s">
        <v>2</v>
      </c>
      <c r="B97" s="79" t="s">
        <v>3</v>
      </c>
      <c r="C97" s="80" t="s">
        <v>4</v>
      </c>
      <c r="D97" s="79" t="s">
        <v>5</v>
      </c>
      <c r="E97" s="79" t="s">
        <v>6</v>
      </c>
      <c r="F97" s="81"/>
      <c r="G97" s="82"/>
      <c r="H97" s="83"/>
      <c r="I97" s="230">
        <f t="shared" si="1"/>
        <v>0</v>
      </c>
    </row>
    <row r="98" spans="1:9" ht="24" thickBot="1" x14ac:dyDescent="0.4">
      <c r="A98" s="84">
        <v>11</v>
      </c>
      <c r="B98" s="85"/>
      <c r="C98" s="86">
        <v>2</v>
      </c>
      <c r="D98" s="85"/>
      <c r="E98" s="14"/>
      <c r="F98" s="87" t="s">
        <v>9</v>
      </c>
      <c r="G98" s="88" t="s">
        <v>7</v>
      </c>
      <c r="H98" s="89" t="s">
        <v>8</v>
      </c>
      <c r="I98" s="230"/>
    </row>
    <row r="99" spans="1:9" ht="23.25" x14ac:dyDescent="0.35">
      <c r="A99" s="90"/>
      <c r="B99" s="91"/>
      <c r="C99" s="91"/>
      <c r="D99" s="92">
        <v>100</v>
      </c>
      <c r="E99" s="93">
        <v>2111</v>
      </c>
      <c r="F99" s="94" t="s">
        <v>10</v>
      </c>
      <c r="G99" s="95">
        <v>5246366.42</v>
      </c>
      <c r="H99" s="95">
        <v>5246366.42</v>
      </c>
      <c r="I99" s="230">
        <f t="shared" si="1"/>
        <v>0</v>
      </c>
    </row>
    <row r="100" spans="1:9" ht="23.25" x14ac:dyDescent="0.35">
      <c r="A100" s="249"/>
      <c r="B100" s="91"/>
      <c r="C100" s="91"/>
      <c r="D100" s="92">
        <v>100</v>
      </c>
      <c r="E100" s="93">
        <v>2151</v>
      </c>
      <c r="F100" s="21" t="s">
        <v>18</v>
      </c>
      <c r="G100" s="95">
        <v>361531.73</v>
      </c>
      <c r="H100" s="95">
        <v>361531.73</v>
      </c>
      <c r="I100" s="230">
        <f t="shared" si="1"/>
        <v>0</v>
      </c>
    </row>
    <row r="101" spans="1:9" ht="23.25" x14ac:dyDescent="0.35">
      <c r="A101" s="249"/>
      <c r="B101" s="91"/>
      <c r="C101" s="91"/>
      <c r="D101" s="92">
        <v>100</v>
      </c>
      <c r="E101" s="93">
        <v>2152</v>
      </c>
      <c r="F101" s="21" t="s">
        <v>19</v>
      </c>
      <c r="G101" s="95">
        <v>369038.69</v>
      </c>
      <c r="H101" s="95">
        <v>369038.69</v>
      </c>
      <c r="I101" s="230">
        <f t="shared" si="1"/>
        <v>0</v>
      </c>
    </row>
    <row r="102" spans="1:9" ht="23.25" x14ac:dyDescent="0.35">
      <c r="A102" s="249"/>
      <c r="B102" s="91"/>
      <c r="C102" s="91"/>
      <c r="D102" s="92">
        <v>100</v>
      </c>
      <c r="E102" s="93">
        <v>2153</v>
      </c>
      <c r="F102" s="25" t="s">
        <v>20</v>
      </c>
      <c r="G102" s="95">
        <v>44584.37</v>
      </c>
      <c r="H102" s="95">
        <v>44584.37</v>
      </c>
      <c r="I102" s="230">
        <f t="shared" si="1"/>
        <v>0</v>
      </c>
    </row>
    <row r="103" spans="1:9" ht="23.25" x14ac:dyDescent="0.35">
      <c r="A103" s="19"/>
      <c r="B103" s="19"/>
      <c r="C103" s="19"/>
      <c r="D103" s="20">
        <v>9995</v>
      </c>
      <c r="E103" s="23">
        <v>2111</v>
      </c>
      <c r="F103" s="21" t="s">
        <v>10</v>
      </c>
      <c r="G103" s="250">
        <v>6830531.1100000003</v>
      </c>
      <c r="H103" s="250">
        <v>6830531.1100000003</v>
      </c>
      <c r="I103" s="230">
        <f t="shared" si="1"/>
        <v>0</v>
      </c>
    </row>
    <row r="104" spans="1:9" ht="23.25" x14ac:dyDescent="0.35">
      <c r="A104" s="19"/>
      <c r="B104" s="19"/>
      <c r="C104" s="19"/>
      <c r="D104" s="20">
        <v>9995</v>
      </c>
      <c r="E104" s="20">
        <v>2112</v>
      </c>
      <c r="F104" s="21" t="s">
        <v>11</v>
      </c>
      <c r="G104" s="250">
        <v>113399.19</v>
      </c>
      <c r="H104" s="250">
        <v>113399.19</v>
      </c>
      <c r="I104" s="230">
        <f t="shared" si="1"/>
        <v>0</v>
      </c>
    </row>
    <row r="105" spans="1:9" ht="23.25" x14ac:dyDescent="0.35">
      <c r="A105" s="19"/>
      <c r="B105" s="19"/>
      <c r="C105" s="19"/>
      <c r="D105" s="20">
        <v>9995</v>
      </c>
      <c r="E105" s="20">
        <v>2114</v>
      </c>
      <c r="F105" s="21" t="s">
        <v>12</v>
      </c>
      <c r="G105" s="22"/>
      <c r="H105" s="22"/>
      <c r="I105" s="230">
        <f t="shared" si="1"/>
        <v>0</v>
      </c>
    </row>
    <row r="106" spans="1:9" ht="23.25" x14ac:dyDescent="0.35">
      <c r="A106" s="19"/>
      <c r="B106" s="19"/>
      <c r="C106" s="19"/>
      <c r="D106" s="20">
        <v>9995</v>
      </c>
      <c r="E106" s="20">
        <v>2115</v>
      </c>
      <c r="F106" s="21" t="s">
        <v>13</v>
      </c>
      <c r="G106" s="22">
        <v>762293.39</v>
      </c>
      <c r="H106" s="22">
        <v>762293.39</v>
      </c>
      <c r="I106" s="230">
        <f t="shared" si="1"/>
        <v>0</v>
      </c>
    </row>
    <row r="107" spans="1:9" ht="23.25" x14ac:dyDescent="0.35">
      <c r="A107" s="19"/>
      <c r="B107" s="19"/>
      <c r="C107" s="19"/>
      <c r="D107" s="20">
        <v>9995</v>
      </c>
      <c r="E107" s="20">
        <v>2116</v>
      </c>
      <c r="F107" s="21" t="s">
        <v>14</v>
      </c>
      <c r="G107" s="22">
        <v>533874.81000000006</v>
      </c>
      <c r="H107" s="22">
        <v>533874.81000000006</v>
      </c>
      <c r="I107" s="230">
        <f t="shared" si="1"/>
        <v>0</v>
      </c>
    </row>
    <row r="108" spans="1:9" ht="23.25" x14ac:dyDescent="0.35">
      <c r="A108" s="19"/>
      <c r="B108" s="19"/>
      <c r="C108" s="19"/>
      <c r="D108" s="20">
        <v>9995</v>
      </c>
      <c r="E108" s="23">
        <v>2122</v>
      </c>
      <c r="F108" s="21" t="s">
        <v>15</v>
      </c>
      <c r="G108" s="22">
        <v>20981.96</v>
      </c>
      <c r="H108" s="22">
        <v>20981.96</v>
      </c>
      <c r="I108" s="230">
        <f t="shared" si="1"/>
        <v>0</v>
      </c>
    </row>
    <row r="109" spans="1:9" ht="23.25" x14ac:dyDescent="0.35">
      <c r="A109" s="19"/>
      <c r="B109" s="19"/>
      <c r="C109" s="19"/>
      <c r="D109" s="20">
        <v>9995</v>
      </c>
      <c r="E109" s="20">
        <v>2132</v>
      </c>
      <c r="F109" s="21" t="s">
        <v>16</v>
      </c>
      <c r="G109" s="22"/>
      <c r="H109" s="22"/>
      <c r="I109" s="230">
        <f t="shared" si="1"/>
        <v>0</v>
      </c>
    </row>
    <row r="110" spans="1:9" ht="23.25" x14ac:dyDescent="0.35">
      <c r="A110" s="19"/>
      <c r="B110" s="19"/>
      <c r="C110" s="19"/>
      <c r="D110" s="20">
        <v>9995</v>
      </c>
      <c r="E110" s="20">
        <v>2141</v>
      </c>
      <c r="F110" s="21" t="s">
        <v>17</v>
      </c>
      <c r="G110" s="22"/>
      <c r="H110" s="22"/>
      <c r="I110" s="230">
        <f t="shared" si="1"/>
        <v>0</v>
      </c>
    </row>
    <row r="111" spans="1:9" ht="23.25" x14ac:dyDescent="0.35">
      <c r="A111" s="19"/>
      <c r="B111" s="19"/>
      <c r="C111" s="19"/>
      <c r="D111" s="20">
        <v>9995</v>
      </c>
      <c r="E111" s="20">
        <v>2151</v>
      </c>
      <c r="F111" s="21" t="s">
        <v>18</v>
      </c>
      <c r="G111" s="250">
        <v>477284.86</v>
      </c>
      <c r="H111" s="250">
        <v>477284.86</v>
      </c>
      <c r="I111" s="230">
        <f t="shared" si="1"/>
        <v>0</v>
      </c>
    </row>
    <row r="112" spans="1:9" ht="23.25" x14ac:dyDescent="0.35">
      <c r="A112" s="19"/>
      <c r="B112" s="19"/>
      <c r="C112" s="19"/>
      <c r="D112" s="20">
        <v>9995</v>
      </c>
      <c r="E112" s="20">
        <v>2152</v>
      </c>
      <c r="F112" s="21" t="s">
        <v>19</v>
      </c>
      <c r="G112" s="22">
        <v>477957.98</v>
      </c>
      <c r="H112" s="22">
        <v>477957.98</v>
      </c>
      <c r="I112" s="230">
        <f t="shared" si="1"/>
        <v>0</v>
      </c>
    </row>
    <row r="113" spans="1:9" ht="24" thickBot="1" x14ac:dyDescent="0.4">
      <c r="A113" s="56"/>
      <c r="B113" s="56"/>
      <c r="C113" s="56"/>
      <c r="D113" s="24">
        <v>9995</v>
      </c>
      <c r="E113" s="24">
        <v>2153</v>
      </c>
      <c r="F113" s="25" t="s">
        <v>20</v>
      </c>
      <c r="G113" s="22">
        <v>66034.37</v>
      </c>
      <c r="H113" s="22">
        <v>66034.37</v>
      </c>
      <c r="I113" s="230">
        <f t="shared" si="1"/>
        <v>0</v>
      </c>
    </row>
    <row r="114" spans="1:9" ht="24" thickBot="1" x14ac:dyDescent="0.4">
      <c r="A114" s="96"/>
      <c r="B114" s="97"/>
      <c r="C114" s="97"/>
      <c r="D114" s="98"/>
      <c r="E114" s="98"/>
      <c r="F114" s="99" t="s">
        <v>21</v>
      </c>
      <c r="G114" s="100">
        <f>SUM(G99:G113)</f>
        <v>15303878.880000001</v>
      </c>
      <c r="H114" s="101">
        <f>SUM(H99:H113)</f>
        <v>15303878.880000001</v>
      </c>
      <c r="I114" s="230">
        <f t="shared" si="1"/>
        <v>0</v>
      </c>
    </row>
    <row r="115" spans="1:9" ht="24" thickBot="1" x14ac:dyDescent="0.4">
      <c r="A115" s="32"/>
      <c r="B115" s="33"/>
      <c r="C115" s="33"/>
      <c r="D115" s="34"/>
      <c r="E115" s="34"/>
      <c r="F115" s="35"/>
      <c r="G115" s="36"/>
      <c r="H115" s="102"/>
      <c r="I115" s="230">
        <f t="shared" si="1"/>
        <v>0</v>
      </c>
    </row>
    <row r="116" spans="1:9" ht="23.25" x14ac:dyDescent="0.35">
      <c r="A116" s="38"/>
      <c r="B116" s="39"/>
      <c r="C116" s="39"/>
      <c r="D116" s="40"/>
      <c r="E116" s="41"/>
      <c r="F116" s="42" t="s">
        <v>22</v>
      </c>
      <c r="G116" s="251"/>
      <c r="H116" s="252"/>
      <c r="I116" s="230">
        <f t="shared" si="1"/>
        <v>0</v>
      </c>
    </row>
    <row r="117" spans="1:9" ht="23.25" x14ac:dyDescent="0.35">
      <c r="A117" s="19"/>
      <c r="B117" s="19"/>
      <c r="C117" s="19"/>
      <c r="D117" s="20">
        <v>9995</v>
      </c>
      <c r="E117" s="20">
        <v>2212</v>
      </c>
      <c r="F117" s="45" t="s">
        <v>23</v>
      </c>
      <c r="G117" s="22"/>
      <c r="H117" s="22"/>
      <c r="I117" s="230">
        <f t="shared" si="1"/>
        <v>0</v>
      </c>
    </row>
    <row r="118" spans="1:9" ht="23.25" x14ac:dyDescent="0.35">
      <c r="A118" s="19"/>
      <c r="B118" s="19"/>
      <c r="C118" s="19"/>
      <c r="D118" s="23">
        <v>9995</v>
      </c>
      <c r="E118" s="23">
        <v>2213</v>
      </c>
      <c r="F118" s="45" t="s">
        <v>24</v>
      </c>
      <c r="G118" s="22"/>
      <c r="H118" s="22"/>
      <c r="I118" s="230">
        <f t="shared" si="1"/>
        <v>0</v>
      </c>
    </row>
    <row r="119" spans="1:9" ht="23.25" x14ac:dyDescent="0.35">
      <c r="A119" s="19"/>
      <c r="B119" s="19"/>
      <c r="C119" s="19"/>
      <c r="D119" s="23">
        <v>9995</v>
      </c>
      <c r="E119" s="23">
        <v>2214</v>
      </c>
      <c r="F119" s="45" t="s">
        <v>25</v>
      </c>
      <c r="G119" s="22">
        <v>4165</v>
      </c>
      <c r="H119" s="22">
        <v>4165</v>
      </c>
      <c r="I119" s="230">
        <f t="shared" si="1"/>
        <v>0</v>
      </c>
    </row>
    <row r="120" spans="1:9" ht="23.25" x14ac:dyDescent="0.35">
      <c r="A120" s="19"/>
      <c r="B120" s="19"/>
      <c r="C120" s="19"/>
      <c r="D120" s="23">
        <v>9995</v>
      </c>
      <c r="E120" s="23">
        <v>2215</v>
      </c>
      <c r="F120" s="45" t="s">
        <v>162</v>
      </c>
      <c r="G120" s="22">
        <v>78175.59</v>
      </c>
      <c r="H120" s="22">
        <v>78175.59</v>
      </c>
      <c r="I120" s="230"/>
    </row>
    <row r="121" spans="1:9" ht="23.25" x14ac:dyDescent="0.35">
      <c r="A121" s="19"/>
      <c r="B121" s="19"/>
      <c r="C121" s="19"/>
      <c r="D121" s="23">
        <v>9995</v>
      </c>
      <c r="E121" s="23">
        <v>2216</v>
      </c>
      <c r="F121" s="45" t="s">
        <v>26</v>
      </c>
      <c r="G121" s="22">
        <v>469735.33</v>
      </c>
      <c r="H121" s="22">
        <v>469735.33</v>
      </c>
      <c r="I121" s="230">
        <f t="shared" si="1"/>
        <v>0</v>
      </c>
    </row>
    <row r="122" spans="1:9" ht="23.25" x14ac:dyDescent="0.35">
      <c r="A122" s="19"/>
      <c r="B122" s="19"/>
      <c r="C122" s="19"/>
      <c r="D122" s="23">
        <v>9995</v>
      </c>
      <c r="E122" s="23">
        <v>2217</v>
      </c>
      <c r="F122" s="45" t="s">
        <v>27</v>
      </c>
      <c r="G122" s="22">
        <v>5280</v>
      </c>
      <c r="H122" s="22">
        <v>5280</v>
      </c>
      <c r="I122" s="230">
        <f t="shared" si="1"/>
        <v>0</v>
      </c>
    </row>
    <row r="123" spans="1:9" ht="23.25" x14ac:dyDescent="0.35">
      <c r="A123" s="19"/>
      <c r="B123" s="19"/>
      <c r="C123" s="19"/>
      <c r="D123" s="23">
        <v>9995</v>
      </c>
      <c r="E123" s="23">
        <v>2218</v>
      </c>
      <c r="F123" s="45" t="s">
        <v>163</v>
      </c>
      <c r="G123" s="22">
        <v>7539.14</v>
      </c>
      <c r="H123" s="22">
        <v>7539.14</v>
      </c>
      <c r="I123" s="230">
        <f t="shared" si="1"/>
        <v>0</v>
      </c>
    </row>
    <row r="124" spans="1:9" ht="23.25" x14ac:dyDescent="0.35">
      <c r="A124" s="19"/>
      <c r="B124" s="19"/>
      <c r="C124" s="19"/>
      <c r="D124" s="23">
        <v>9995</v>
      </c>
      <c r="E124" s="23">
        <v>2221</v>
      </c>
      <c r="F124" s="45" t="s">
        <v>28</v>
      </c>
      <c r="G124" s="22"/>
      <c r="H124" s="22"/>
      <c r="I124" s="230">
        <f t="shared" si="1"/>
        <v>0</v>
      </c>
    </row>
    <row r="125" spans="1:9" ht="23.25" x14ac:dyDescent="0.35">
      <c r="A125" s="19"/>
      <c r="B125" s="19"/>
      <c r="C125" s="19"/>
      <c r="D125" s="23">
        <v>9995</v>
      </c>
      <c r="E125" s="23">
        <v>2222</v>
      </c>
      <c r="F125" s="45" t="s">
        <v>29</v>
      </c>
      <c r="G125" s="22">
        <v>39000</v>
      </c>
      <c r="H125" s="22">
        <v>39000</v>
      </c>
      <c r="I125" s="230">
        <f t="shared" si="1"/>
        <v>0</v>
      </c>
    </row>
    <row r="126" spans="1:9" ht="23.25" x14ac:dyDescent="0.35">
      <c r="A126" s="19"/>
      <c r="B126" s="19"/>
      <c r="C126" s="19"/>
      <c r="D126" s="20">
        <v>9995</v>
      </c>
      <c r="E126" s="20">
        <v>2231</v>
      </c>
      <c r="F126" s="45" t="s">
        <v>30</v>
      </c>
      <c r="G126" s="22"/>
      <c r="H126" s="22"/>
      <c r="I126" s="230">
        <f t="shared" si="1"/>
        <v>0</v>
      </c>
    </row>
    <row r="127" spans="1:9" ht="23.25" x14ac:dyDescent="0.35">
      <c r="A127" s="19"/>
      <c r="B127" s="19"/>
      <c r="C127" s="19"/>
      <c r="D127" s="20">
        <v>9995</v>
      </c>
      <c r="E127" s="20">
        <v>2232</v>
      </c>
      <c r="F127" s="45" t="s">
        <v>31</v>
      </c>
      <c r="G127" s="22"/>
      <c r="H127" s="22"/>
      <c r="I127" s="230">
        <f t="shared" si="1"/>
        <v>0</v>
      </c>
    </row>
    <row r="128" spans="1:9" ht="23.25" x14ac:dyDescent="0.35">
      <c r="A128" s="19"/>
      <c r="B128" s="19"/>
      <c r="C128" s="19"/>
      <c r="D128" s="20">
        <v>9995</v>
      </c>
      <c r="E128" s="20">
        <v>2241</v>
      </c>
      <c r="F128" s="45" t="s">
        <v>32</v>
      </c>
      <c r="G128" s="22"/>
      <c r="H128" s="22"/>
      <c r="I128" s="230">
        <f t="shared" si="1"/>
        <v>0</v>
      </c>
    </row>
    <row r="129" spans="1:9" ht="23.25" x14ac:dyDescent="0.35">
      <c r="A129" s="19"/>
      <c r="B129" s="19"/>
      <c r="C129" s="19"/>
      <c r="D129" s="20">
        <v>9995</v>
      </c>
      <c r="E129" s="20">
        <v>2242</v>
      </c>
      <c r="F129" s="45" t="s">
        <v>33</v>
      </c>
      <c r="G129" s="22"/>
      <c r="H129" s="22"/>
      <c r="I129" s="230">
        <f t="shared" si="1"/>
        <v>0</v>
      </c>
    </row>
    <row r="130" spans="1:9" ht="23.25" x14ac:dyDescent="0.35">
      <c r="A130" s="19"/>
      <c r="B130" s="19"/>
      <c r="C130" s="19"/>
      <c r="D130" s="20">
        <v>9995</v>
      </c>
      <c r="E130" s="20">
        <v>2243</v>
      </c>
      <c r="F130" s="45" t="s">
        <v>34</v>
      </c>
      <c r="G130" s="22"/>
      <c r="H130" s="22"/>
      <c r="I130" s="230">
        <f t="shared" si="1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2244</v>
      </c>
      <c r="F131" s="45" t="s">
        <v>35</v>
      </c>
      <c r="G131" s="22"/>
      <c r="H131" s="22"/>
      <c r="I131" s="230">
        <f t="shared" si="1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2251</v>
      </c>
      <c r="F132" s="45" t="s">
        <v>36</v>
      </c>
      <c r="G132" s="22">
        <v>3667897.23</v>
      </c>
      <c r="H132" s="22">
        <v>3667897.23</v>
      </c>
      <c r="I132" s="230">
        <f t="shared" si="1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2253</v>
      </c>
      <c r="F133" s="45" t="s">
        <v>37</v>
      </c>
      <c r="G133" s="22"/>
      <c r="H133" s="22"/>
      <c r="I133" s="230">
        <f t="shared" si="1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2254</v>
      </c>
      <c r="F134" s="45" t="s">
        <v>38</v>
      </c>
      <c r="G134" s="22"/>
      <c r="H134" s="22"/>
      <c r="I134" s="230">
        <f t="shared" si="1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2258</v>
      </c>
      <c r="F135" s="45" t="s">
        <v>39</v>
      </c>
      <c r="G135" s="22">
        <v>1770</v>
      </c>
      <c r="H135" s="22">
        <v>1770</v>
      </c>
      <c r="I135" s="230">
        <f t="shared" si="1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2261</v>
      </c>
      <c r="F136" s="45" t="s">
        <v>40</v>
      </c>
      <c r="G136" s="22"/>
      <c r="H136" s="22"/>
      <c r="I136" s="230">
        <f t="shared" si="1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2262</v>
      </c>
      <c r="F137" s="45" t="s">
        <v>41</v>
      </c>
      <c r="G137" s="22"/>
      <c r="H137" s="22"/>
      <c r="I137" s="230">
        <f t="shared" si="1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2263</v>
      </c>
      <c r="F138" s="45" t="s">
        <v>42</v>
      </c>
      <c r="G138" s="22"/>
      <c r="H138" s="22"/>
      <c r="I138" s="230">
        <f t="shared" si="1"/>
        <v>0</v>
      </c>
    </row>
    <row r="139" spans="1:9" ht="23.25" x14ac:dyDescent="0.35">
      <c r="A139" s="19"/>
      <c r="B139" s="19"/>
      <c r="C139" s="19"/>
      <c r="D139" s="20">
        <v>9995</v>
      </c>
      <c r="E139" s="20">
        <v>2271</v>
      </c>
      <c r="F139" s="45" t="s">
        <v>43</v>
      </c>
      <c r="G139" s="22">
        <v>116859.54</v>
      </c>
      <c r="H139" s="22">
        <v>116859.54</v>
      </c>
      <c r="I139" s="230">
        <f t="shared" si="1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2272</v>
      </c>
      <c r="F140" s="45" t="s">
        <v>44</v>
      </c>
      <c r="G140" s="22">
        <v>4800.24</v>
      </c>
      <c r="H140" s="22">
        <v>4800.24</v>
      </c>
      <c r="I140" s="230">
        <f t="shared" si="1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2281</v>
      </c>
      <c r="F141" s="45" t="s">
        <v>45</v>
      </c>
      <c r="G141" s="22"/>
      <c r="H141" s="22"/>
      <c r="I141" s="230">
        <f t="shared" si="1"/>
        <v>0</v>
      </c>
    </row>
    <row r="142" spans="1:9" ht="23.25" x14ac:dyDescent="0.35">
      <c r="A142" s="19"/>
      <c r="B142" s="19"/>
      <c r="C142" s="19"/>
      <c r="D142" s="20">
        <v>9995</v>
      </c>
      <c r="E142" s="20">
        <v>2282</v>
      </c>
      <c r="F142" s="45" t="s">
        <v>46</v>
      </c>
      <c r="G142" s="22"/>
      <c r="H142" s="22"/>
      <c r="I142" s="230">
        <f t="shared" si="1"/>
        <v>0</v>
      </c>
    </row>
    <row r="143" spans="1:9" ht="23.25" x14ac:dyDescent="0.35">
      <c r="A143" s="19"/>
      <c r="B143" s="19"/>
      <c r="C143" s="19"/>
      <c r="D143" s="20">
        <v>9995</v>
      </c>
      <c r="E143" s="20">
        <v>2284</v>
      </c>
      <c r="F143" s="45" t="s">
        <v>47</v>
      </c>
      <c r="G143" s="22"/>
      <c r="H143" s="22"/>
      <c r="I143" s="230">
        <f t="shared" si="1"/>
        <v>0</v>
      </c>
    </row>
    <row r="144" spans="1:9" ht="23.25" x14ac:dyDescent="0.35">
      <c r="A144" s="19"/>
      <c r="B144" s="19"/>
      <c r="C144" s="19"/>
      <c r="D144" s="20">
        <v>9995</v>
      </c>
      <c r="E144" s="20">
        <v>2285</v>
      </c>
      <c r="F144" s="45" t="s">
        <v>133</v>
      </c>
      <c r="G144" s="22"/>
      <c r="H144" s="22"/>
      <c r="I144" s="230"/>
    </row>
    <row r="145" spans="1:9" ht="23.25" x14ac:dyDescent="0.35">
      <c r="A145" s="19"/>
      <c r="B145" s="19"/>
      <c r="C145" s="19"/>
      <c r="D145" s="20">
        <v>9995</v>
      </c>
      <c r="E145" s="20">
        <v>2286</v>
      </c>
      <c r="F145" s="45" t="s">
        <v>48</v>
      </c>
      <c r="G145" s="22"/>
      <c r="H145" s="22"/>
      <c r="I145" s="230">
        <f t="shared" si="1"/>
        <v>0</v>
      </c>
    </row>
    <row r="146" spans="1:9" ht="23.25" x14ac:dyDescent="0.35">
      <c r="A146" s="19"/>
      <c r="B146" s="19"/>
      <c r="C146" s="19"/>
      <c r="D146" s="20">
        <v>9995</v>
      </c>
      <c r="E146" s="23">
        <v>2287</v>
      </c>
      <c r="F146" s="45" t="s">
        <v>49</v>
      </c>
      <c r="G146" s="22">
        <v>14160</v>
      </c>
      <c r="H146" s="22">
        <v>14160</v>
      </c>
      <c r="I146" s="230">
        <f t="shared" si="1"/>
        <v>0</v>
      </c>
    </row>
    <row r="147" spans="1:9" ht="24" thickBot="1" x14ac:dyDescent="0.4">
      <c r="A147" s="19"/>
      <c r="B147" s="19"/>
      <c r="C147" s="19"/>
      <c r="D147" s="20">
        <v>9995</v>
      </c>
      <c r="E147" s="20">
        <v>2288</v>
      </c>
      <c r="F147" s="45" t="s">
        <v>50</v>
      </c>
      <c r="G147" s="22"/>
      <c r="H147" s="22"/>
      <c r="I147" s="230">
        <f t="shared" si="1"/>
        <v>0</v>
      </c>
    </row>
    <row r="148" spans="1:9" ht="24" thickBot="1" x14ac:dyDescent="0.4">
      <c r="A148" s="253"/>
      <c r="B148" s="97"/>
      <c r="C148" s="97"/>
      <c r="D148" s="254"/>
      <c r="E148" s="98"/>
      <c r="F148" s="61" t="s">
        <v>170</v>
      </c>
      <c r="G148" s="62">
        <f>SUM(G117:G147)</f>
        <v>4409382.07</v>
      </c>
      <c r="H148" s="63">
        <f>SUM(H117:H147)</f>
        <v>4409382.07</v>
      </c>
      <c r="I148" s="230">
        <f t="shared" si="1"/>
        <v>0</v>
      </c>
    </row>
    <row r="149" spans="1:9" ht="23.25" x14ac:dyDescent="0.35">
      <c r="A149" s="50"/>
      <c r="B149" s="51"/>
      <c r="C149" s="51"/>
      <c r="D149" s="52"/>
      <c r="E149" s="52"/>
      <c r="F149" s="255" t="s">
        <v>52</v>
      </c>
      <c r="G149" s="54"/>
      <c r="H149" s="256"/>
      <c r="I149" s="230">
        <f t="shared" si="1"/>
        <v>0</v>
      </c>
    </row>
    <row r="150" spans="1:9" ht="23.25" x14ac:dyDescent="0.35">
      <c r="A150" s="19"/>
      <c r="B150" s="19"/>
      <c r="C150" s="19"/>
      <c r="D150" s="20">
        <v>9995</v>
      </c>
      <c r="E150" s="20">
        <v>2311</v>
      </c>
      <c r="F150" s="21" t="s">
        <v>53</v>
      </c>
      <c r="G150" s="22">
        <v>85569.88</v>
      </c>
      <c r="H150" s="22">
        <v>85569.88</v>
      </c>
      <c r="I150" s="230">
        <f t="shared" si="1"/>
        <v>0</v>
      </c>
    </row>
    <row r="151" spans="1:9" ht="23.25" x14ac:dyDescent="0.35">
      <c r="A151" s="19"/>
      <c r="B151" s="19"/>
      <c r="C151" s="19"/>
      <c r="D151" s="20">
        <v>9995</v>
      </c>
      <c r="E151" s="20">
        <v>2323</v>
      </c>
      <c r="F151" s="21" t="s">
        <v>54</v>
      </c>
      <c r="G151" s="22"/>
      <c r="H151" s="22"/>
      <c r="I151" s="230">
        <f t="shared" si="1"/>
        <v>0</v>
      </c>
    </row>
    <row r="152" spans="1:9" ht="23.25" x14ac:dyDescent="0.35">
      <c r="A152" s="19"/>
      <c r="B152" s="19"/>
      <c r="C152" s="19"/>
      <c r="D152" s="20">
        <v>9995</v>
      </c>
      <c r="E152" s="20">
        <v>2331</v>
      </c>
      <c r="F152" s="21" t="s">
        <v>55</v>
      </c>
      <c r="G152" s="22">
        <v>16900</v>
      </c>
      <c r="H152" s="22">
        <v>16900</v>
      </c>
      <c r="I152" s="230">
        <f t="shared" si="1"/>
        <v>0</v>
      </c>
    </row>
    <row r="153" spans="1:9" ht="23.25" x14ac:dyDescent="0.35">
      <c r="A153" s="19"/>
      <c r="B153" s="19"/>
      <c r="C153" s="19"/>
      <c r="D153" s="20">
        <v>9995</v>
      </c>
      <c r="E153" s="20">
        <v>2334</v>
      </c>
      <c r="F153" s="21" t="s">
        <v>56</v>
      </c>
      <c r="G153" s="22"/>
      <c r="H153" s="22"/>
      <c r="I153" s="230">
        <f t="shared" si="1"/>
        <v>0</v>
      </c>
    </row>
    <row r="154" spans="1:9" ht="23.25" x14ac:dyDescent="0.35">
      <c r="A154" s="19"/>
      <c r="B154" s="19"/>
      <c r="C154" s="19"/>
      <c r="D154" s="20">
        <v>9995</v>
      </c>
      <c r="E154" s="20">
        <v>2341</v>
      </c>
      <c r="F154" s="21" t="s">
        <v>57</v>
      </c>
      <c r="G154" s="22"/>
      <c r="H154" s="22"/>
      <c r="I154" s="230">
        <f t="shared" si="1"/>
        <v>0</v>
      </c>
    </row>
    <row r="155" spans="1:9" ht="23.25" x14ac:dyDescent="0.35">
      <c r="A155" s="19"/>
      <c r="B155" s="19"/>
      <c r="C155" s="19"/>
      <c r="D155" s="20">
        <v>9995</v>
      </c>
      <c r="E155" s="20">
        <v>2353</v>
      </c>
      <c r="F155" s="21" t="s">
        <v>58</v>
      </c>
      <c r="G155" s="22">
        <v>25199.99</v>
      </c>
      <c r="H155" s="22">
        <v>25199.99</v>
      </c>
      <c r="I155" s="230">
        <f t="shared" si="1"/>
        <v>0</v>
      </c>
    </row>
    <row r="156" spans="1:9" ht="23.25" x14ac:dyDescent="0.35">
      <c r="A156" s="19"/>
      <c r="B156" s="19"/>
      <c r="C156" s="19"/>
      <c r="D156" s="20">
        <v>9995</v>
      </c>
      <c r="E156" s="20">
        <v>2355</v>
      </c>
      <c r="F156" s="21" t="s">
        <v>171</v>
      </c>
      <c r="G156" s="22"/>
      <c r="H156" s="22"/>
      <c r="I156" s="230">
        <f t="shared" si="1"/>
        <v>0</v>
      </c>
    </row>
    <row r="157" spans="1:9" ht="23.25" x14ac:dyDescent="0.35">
      <c r="A157" s="19"/>
      <c r="B157" s="19"/>
      <c r="C157" s="19"/>
      <c r="D157" s="20">
        <v>9995</v>
      </c>
      <c r="E157" s="20">
        <v>2363</v>
      </c>
      <c r="F157" s="21" t="s">
        <v>148</v>
      </c>
      <c r="G157" s="22">
        <v>60432.45</v>
      </c>
      <c r="H157" s="22">
        <v>60432.45</v>
      </c>
      <c r="I157" s="230">
        <f t="shared" si="1"/>
        <v>0</v>
      </c>
    </row>
    <row r="158" spans="1:9" ht="23.25" x14ac:dyDescent="0.35">
      <c r="A158" s="19"/>
      <c r="B158" s="19"/>
      <c r="C158" s="19"/>
      <c r="D158" s="20">
        <v>9995</v>
      </c>
      <c r="E158" s="20">
        <v>2371</v>
      </c>
      <c r="F158" s="21" t="s">
        <v>59</v>
      </c>
      <c r="G158" s="22">
        <v>79461.48</v>
      </c>
      <c r="H158" s="22">
        <v>79461.48</v>
      </c>
      <c r="I158" s="230">
        <f t="shared" si="1"/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2372</v>
      </c>
      <c r="F159" s="21" t="s">
        <v>164</v>
      </c>
      <c r="G159" s="22"/>
      <c r="H159" s="22"/>
      <c r="I159" s="230">
        <f t="shared" si="1"/>
        <v>0</v>
      </c>
    </row>
    <row r="160" spans="1:9" ht="23.25" x14ac:dyDescent="0.35">
      <c r="A160" s="19"/>
      <c r="B160" s="19"/>
      <c r="C160" s="19"/>
      <c r="D160" s="20">
        <v>9995</v>
      </c>
      <c r="E160" s="20">
        <v>2391</v>
      </c>
      <c r="F160" s="21" t="s">
        <v>60</v>
      </c>
      <c r="G160" s="22">
        <v>19843.47</v>
      </c>
      <c r="H160" s="22">
        <v>19843.47</v>
      </c>
      <c r="I160" s="230">
        <f t="shared" si="1"/>
        <v>0</v>
      </c>
    </row>
    <row r="161" spans="1:9" ht="23.25" x14ac:dyDescent="0.35">
      <c r="A161" s="19"/>
      <c r="B161" s="19"/>
      <c r="C161" s="19"/>
      <c r="D161" s="20">
        <v>9995</v>
      </c>
      <c r="E161" s="23">
        <v>2392</v>
      </c>
      <c r="F161" s="21" t="s">
        <v>172</v>
      </c>
      <c r="G161" s="22">
        <v>1046899.05</v>
      </c>
      <c r="H161" s="22">
        <v>960787.81</v>
      </c>
      <c r="I161" s="230">
        <f t="shared" si="1"/>
        <v>86111.239999999991</v>
      </c>
    </row>
    <row r="162" spans="1:9" ht="23.25" x14ac:dyDescent="0.35">
      <c r="A162" s="19"/>
      <c r="B162" s="19"/>
      <c r="C162" s="19"/>
      <c r="D162" s="20">
        <v>9995</v>
      </c>
      <c r="E162" s="20">
        <v>2394</v>
      </c>
      <c r="F162" s="21" t="s">
        <v>62</v>
      </c>
      <c r="G162" s="22"/>
      <c r="H162" s="22"/>
      <c r="I162" s="230">
        <f t="shared" si="1"/>
        <v>0</v>
      </c>
    </row>
    <row r="163" spans="1:9" ht="23.25" x14ac:dyDescent="0.35">
      <c r="A163" s="19"/>
      <c r="B163" s="19"/>
      <c r="C163" s="19"/>
      <c r="D163" s="20">
        <v>9995</v>
      </c>
      <c r="E163" s="20">
        <v>2395</v>
      </c>
      <c r="F163" s="21" t="s">
        <v>63</v>
      </c>
      <c r="G163" s="22">
        <v>3864.8</v>
      </c>
      <c r="H163" s="22">
        <v>3864.8</v>
      </c>
      <c r="I163" s="230">
        <f t="shared" si="1"/>
        <v>0</v>
      </c>
    </row>
    <row r="164" spans="1:9" ht="23.25" x14ac:dyDescent="0.35">
      <c r="A164" s="19"/>
      <c r="B164" s="19"/>
      <c r="C164" s="19"/>
      <c r="D164" s="20">
        <v>9995</v>
      </c>
      <c r="E164" s="20">
        <v>2396</v>
      </c>
      <c r="F164" s="21" t="s">
        <v>64</v>
      </c>
      <c r="G164" s="22">
        <v>1299.8800000000001</v>
      </c>
      <c r="H164" s="22">
        <v>1299.8800000000001</v>
      </c>
      <c r="I164" s="230">
        <f t="shared" ref="I164:I204" si="2">+G164-H164</f>
        <v>0</v>
      </c>
    </row>
    <row r="165" spans="1:9" ht="24" thickBot="1" x14ac:dyDescent="0.4">
      <c r="A165" s="56"/>
      <c r="B165" s="56"/>
      <c r="C165" s="56"/>
      <c r="D165" s="24">
        <v>9995</v>
      </c>
      <c r="E165" s="24">
        <v>2399</v>
      </c>
      <c r="F165" s="25" t="s">
        <v>65</v>
      </c>
      <c r="G165" s="26">
        <v>605</v>
      </c>
      <c r="H165" s="26">
        <v>605</v>
      </c>
      <c r="I165" s="230">
        <f t="shared" si="2"/>
        <v>0</v>
      </c>
    </row>
    <row r="166" spans="1:9" ht="24" thickBot="1" x14ac:dyDescent="0.4">
      <c r="A166" s="57"/>
      <c r="B166" s="58"/>
      <c r="C166" s="58"/>
      <c r="D166" s="59"/>
      <c r="E166" s="60"/>
      <c r="F166" s="61" t="s">
        <v>173</v>
      </c>
      <c r="G166" s="63">
        <f>SUM(G150:G165)</f>
        <v>1340076</v>
      </c>
      <c r="H166" s="63">
        <f>SUM(H150:H165)</f>
        <v>1253964.76</v>
      </c>
      <c r="I166" s="230">
        <f t="shared" si="2"/>
        <v>86111.239999999991</v>
      </c>
    </row>
    <row r="167" spans="1:9" ht="23.25" x14ac:dyDescent="0.35">
      <c r="A167" s="50"/>
      <c r="B167" s="51"/>
      <c r="C167" s="51"/>
      <c r="D167" s="64"/>
      <c r="E167" s="64"/>
      <c r="F167" s="42" t="s">
        <v>67</v>
      </c>
      <c r="G167" s="65"/>
      <c r="H167" s="55"/>
      <c r="I167" s="230">
        <f t="shared" si="2"/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2611</v>
      </c>
      <c r="F168" s="21" t="s">
        <v>68</v>
      </c>
      <c r="G168" s="22">
        <v>20945</v>
      </c>
      <c r="H168" s="22">
        <v>20945</v>
      </c>
      <c r="I168" s="230">
        <f t="shared" si="2"/>
        <v>0</v>
      </c>
    </row>
    <row r="169" spans="1:9" ht="23.25" x14ac:dyDescent="0.35">
      <c r="A169" s="19"/>
      <c r="B169" s="19"/>
      <c r="C169" s="19"/>
      <c r="D169" s="20">
        <v>9995</v>
      </c>
      <c r="E169" s="20">
        <v>2613</v>
      </c>
      <c r="F169" s="21" t="s">
        <v>69</v>
      </c>
      <c r="G169" s="22"/>
      <c r="H169" s="22"/>
      <c r="I169" s="230">
        <f t="shared" si="2"/>
        <v>0</v>
      </c>
    </row>
    <row r="170" spans="1:9" ht="23.25" x14ac:dyDescent="0.35">
      <c r="A170" s="19"/>
      <c r="B170" s="19"/>
      <c r="C170" s="19"/>
      <c r="D170" s="20">
        <v>9995</v>
      </c>
      <c r="E170" s="20">
        <v>2614</v>
      </c>
      <c r="F170" s="21" t="s">
        <v>139</v>
      </c>
      <c r="G170" s="22"/>
      <c r="H170" s="22"/>
      <c r="I170" s="230">
        <f t="shared" si="2"/>
        <v>0</v>
      </c>
    </row>
    <row r="171" spans="1:9" ht="23.25" x14ac:dyDescent="0.35">
      <c r="A171" s="19"/>
      <c r="B171" s="19"/>
      <c r="C171" s="19"/>
      <c r="D171" s="20">
        <v>9995</v>
      </c>
      <c r="E171" s="20">
        <v>2623</v>
      </c>
      <c r="F171" s="21" t="s">
        <v>159</v>
      </c>
      <c r="G171" s="22">
        <v>5751</v>
      </c>
      <c r="H171" s="22">
        <v>5751</v>
      </c>
      <c r="I171" s="230">
        <f t="shared" si="2"/>
        <v>0</v>
      </c>
    </row>
    <row r="172" spans="1:9" ht="23.25" x14ac:dyDescent="0.35">
      <c r="A172" s="19"/>
      <c r="B172" s="19"/>
      <c r="C172" s="19"/>
      <c r="D172" s="20">
        <v>9995</v>
      </c>
      <c r="E172" s="20">
        <v>2641</v>
      </c>
      <c r="F172" s="21" t="s">
        <v>70</v>
      </c>
      <c r="G172" s="22"/>
      <c r="H172" s="22"/>
      <c r="I172" s="230">
        <f t="shared" si="2"/>
        <v>0</v>
      </c>
    </row>
    <row r="173" spans="1:9" ht="23.25" x14ac:dyDescent="0.35">
      <c r="A173" s="19"/>
      <c r="B173" s="19"/>
      <c r="C173" s="19"/>
      <c r="D173" s="20">
        <v>9995</v>
      </c>
      <c r="E173" s="20">
        <v>2654</v>
      </c>
      <c r="F173" s="21" t="s">
        <v>190</v>
      </c>
      <c r="G173" s="22"/>
      <c r="H173" s="22"/>
      <c r="I173" s="230">
        <f t="shared" si="2"/>
        <v>0</v>
      </c>
    </row>
    <row r="174" spans="1:9" ht="23.25" x14ac:dyDescent="0.35">
      <c r="A174" s="19"/>
      <c r="B174" s="19"/>
      <c r="C174" s="19"/>
      <c r="D174" s="20">
        <v>9995</v>
      </c>
      <c r="E174" s="20">
        <v>2655</v>
      </c>
      <c r="F174" s="21" t="s">
        <v>71</v>
      </c>
      <c r="G174" s="22"/>
      <c r="H174" s="22"/>
      <c r="I174" s="230">
        <f t="shared" si="2"/>
        <v>0</v>
      </c>
    </row>
    <row r="175" spans="1:9" ht="23.25" x14ac:dyDescent="0.35">
      <c r="A175" s="19"/>
      <c r="B175" s="19"/>
      <c r="C175" s="19"/>
      <c r="D175" s="20">
        <v>9995</v>
      </c>
      <c r="E175" s="20">
        <v>2656</v>
      </c>
      <c r="F175" s="21" t="s">
        <v>179</v>
      </c>
      <c r="G175" s="22"/>
      <c r="H175" s="22"/>
      <c r="I175" s="230">
        <f t="shared" si="2"/>
        <v>0</v>
      </c>
    </row>
    <row r="176" spans="1:9" ht="23.25" x14ac:dyDescent="0.35">
      <c r="A176" s="19"/>
      <c r="B176" s="19"/>
      <c r="C176" s="19"/>
      <c r="D176" s="20">
        <v>9995</v>
      </c>
      <c r="E176" s="20">
        <v>2657</v>
      </c>
      <c r="F176" s="21" t="s">
        <v>72</v>
      </c>
      <c r="G176" s="22"/>
      <c r="H176" s="22"/>
      <c r="I176" s="230">
        <f t="shared" si="2"/>
        <v>0</v>
      </c>
    </row>
    <row r="177" spans="1:9" ht="23.25" x14ac:dyDescent="0.35">
      <c r="A177" s="19"/>
      <c r="B177" s="19"/>
      <c r="C177" s="19"/>
      <c r="D177" s="20">
        <v>9995</v>
      </c>
      <c r="E177" s="20">
        <v>2658</v>
      </c>
      <c r="F177" s="21" t="s">
        <v>73</v>
      </c>
      <c r="G177" s="22"/>
      <c r="H177" s="22"/>
      <c r="I177" s="230">
        <f t="shared" si="2"/>
        <v>0</v>
      </c>
    </row>
    <row r="178" spans="1:9" ht="23.25" x14ac:dyDescent="0.35">
      <c r="A178" s="19"/>
      <c r="B178" s="19"/>
      <c r="C178" s="19"/>
      <c r="D178" s="20">
        <v>9995</v>
      </c>
      <c r="E178" s="20">
        <v>2683</v>
      </c>
      <c r="F178" s="25" t="s">
        <v>74</v>
      </c>
      <c r="G178" s="22"/>
      <c r="H178" s="22"/>
      <c r="I178" s="230">
        <f t="shared" si="2"/>
        <v>0</v>
      </c>
    </row>
    <row r="179" spans="1:9" ht="24" thickBot="1" x14ac:dyDescent="0.4">
      <c r="A179" s="19"/>
      <c r="B179" s="19"/>
      <c r="C179" s="19"/>
      <c r="D179" s="20">
        <v>9995</v>
      </c>
      <c r="E179" s="23">
        <v>2712</v>
      </c>
      <c r="F179" s="21" t="s">
        <v>75</v>
      </c>
      <c r="G179" s="22"/>
      <c r="H179" s="22"/>
      <c r="I179" s="230">
        <f t="shared" si="2"/>
        <v>0</v>
      </c>
    </row>
    <row r="180" spans="1:9" ht="24" thickBot="1" x14ac:dyDescent="0.4">
      <c r="A180" s="57"/>
      <c r="B180" s="58"/>
      <c r="C180" s="58"/>
      <c r="D180" s="66"/>
      <c r="E180" s="67"/>
      <c r="F180" s="61" t="s">
        <v>76</v>
      </c>
      <c r="G180" s="62">
        <f>SUM(G168:G179)</f>
        <v>26696</v>
      </c>
      <c r="H180" s="68">
        <f>SUM(H168:H179)</f>
        <v>26696</v>
      </c>
      <c r="I180" s="230">
        <f t="shared" si="2"/>
        <v>0</v>
      </c>
    </row>
    <row r="181" spans="1:9" ht="23.25" x14ac:dyDescent="0.35">
      <c r="A181" s="103"/>
      <c r="B181" s="103"/>
      <c r="C181" s="103"/>
      <c r="D181" s="104"/>
      <c r="E181" s="104"/>
      <c r="F181" s="105"/>
      <c r="G181" s="106"/>
      <c r="H181" s="107"/>
      <c r="I181" s="230">
        <f t="shared" si="2"/>
        <v>0</v>
      </c>
    </row>
    <row r="182" spans="1:9" ht="24" thickBot="1" x14ac:dyDescent="0.4">
      <c r="A182" s="103"/>
      <c r="B182" s="103"/>
      <c r="C182" s="103"/>
      <c r="D182" s="104"/>
      <c r="E182" s="104"/>
      <c r="F182" s="105"/>
      <c r="G182" s="106"/>
      <c r="H182" s="107"/>
      <c r="I182" s="230">
        <f t="shared" si="2"/>
        <v>0</v>
      </c>
    </row>
    <row r="183" spans="1:9" ht="24" thickBot="1" x14ac:dyDescent="0.4">
      <c r="A183" s="57"/>
      <c r="B183" s="58"/>
      <c r="C183" s="58"/>
      <c r="D183" s="108"/>
      <c r="E183" s="109"/>
      <c r="F183" s="61" t="s">
        <v>78</v>
      </c>
      <c r="G183" s="110">
        <f>+G180+G166+G148+G114</f>
        <v>21080032.950000003</v>
      </c>
      <c r="H183" s="111">
        <f>+H180+H166+H148+H114</f>
        <v>20993921.710000001</v>
      </c>
      <c r="I183" s="230">
        <f t="shared" si="2"/>
        <v>86111.240000002086</v>
      </c>
    </row>
    <row r="184" spans="1:9" ht="23.25" x14ac:dyDescent="0.35">
      <c r="A184" s="112"/>
      <c r="B184" s="112"/>
      <c r="C184" s="112"/>
      <c r="D184" s="112"/>
      <c r="E184" s="112"/>
      <c r="F184" s="112"/>
      <c r="G184" s="113"/>
      <c r="H184" s="114"/>
      <c r="I184" s="230">
        <f t="shared" si="2"/>
        <v>0</v>
      </c>
    </row>
    <row r="185" spans="1:9" ht="24" thickBot="1" x14ac:dyDescent="0.4">
      <c r="A185" s="115"/>
      <c r="B185" s="115"/>
      <c r="C185" s="115"/>
      <c r="D185" s="115"/>
      <c r="E185" s="115"/>
      <c r="F185" s="116"/>
      <c r="G185" s="117"/>
      <c r="H185" s="118"/>
      <c r="I185" s="230">
        <f t="shared" si="2"/>
        <v>0</v>
      </c>
    </row>
    <row r="186" spans="1:9" ht="24" thickBot="1" x14ac:dyDescent="0.4">
      <c r="A186" s="84"/>
      <c r="B186" s="85"/>
      <c r="C186" s="85"/>
      <c r="D186" s="85"/>
      <c r="E186" s="85"/>
      <c r="F186" s="79"/>
      <c r="G186" s="79" t="s">
        <v>7</v>
      </c>
      <c r="H186" s="119" t="s">
        <v>8</v>
      </c>
      <c r="I186" s="230"/>
    </row>
    <row r="187" spans="1:9" ht="23.25" x14ac:dyDescent="0.35">
      <c r="A187" s="120" t="s">
        <v>2</v>
      </c>
      <c r="B187" s="121" t="s">
        <v>3</v>
      </c>
      <c r="C187" s="121" t="s">
        <v>79</v>
      </c>
      <c r="D187" s="121" t="s">
        <v>5</v>
      </c>
      <c r="E187" s="121" t="s">
        <v>80</v>
      </c>
      <c r="F187" s="122" t="s">
        <v>81</v>
      </c>
      <c r="G187" s="123"/>
      <c r="H187" s="124"/>
      <c r="I187" s="230">
        <f t="shared" si="2"/>
        <v>0</v>
      </c>
    </row>
    <row r="188" spans="1:9" ht="23.25" x14ac:dyDescent="0.35">
      <c r="A188" s="125">
        <v>98</v>
      </c>
      <c r="B188" s="126"/>
      <c r="C188" s="126"/>
      <c r="D188" s="126">
        <v>9995</v>
      </c>
      <c r="E188" s="126">
        <v>2412</v>
      </c>
      <c r="F188" s="127" t="s">
        <v>82</v>
      </c>
      <c r="G188" s="128">
        <v>61000</v>
      </c>
      <c r="H188" s="128">
        <v>61000</v>
      </c>
      <c r="I188" s="230">
        <f t="shared" si="2"/>
        <v>0</v>
      </c>
    </row>
    <row r="189" spans="1:9" ht="23.25" x14ac:dyDescent="0.35">
      <c r="A189" s="126"/>
      <c r="B189" s="126"/>
      <c r="C189" s="126"/>
      <c r="D189" s="129">
        <v>9995</v>
      </c>
      <c r="E189" s="129">
        <v>2414</v>
      </c>
      <c r="F189" s="130" t="s">
        <v>83</v>
      </c>
      <c r="G189" s="128">
        <v>691254.33</v>
      </c>
      <c r="H189" s="128">
        <v>691254.33</v>
      </c>
      <c r="I189" s="230">
        <f t="shared" si="2"/>
        <v>0</v>
      </c>
    </row>
    <row r="190" spans="1:9" ht="24" thickBot="1" x14ac:dyDescent="0.4">
      <c r="A190" s="131"/>
      <c r="B190" s="131"/>
      <c r="C190" s="131"/>
      <c r="D190" s="132">
        <v>9995</v>
      </c>
      <c r="E190" s="132">
        <v>2416</v>
      </c>
      <c r="F190" s="133" t="s">
        <v>84</v>
      </c>
      <c r="G190" s="134">
        <v>70000</v>
      </c>
      <c r="H190" s="134">
        <v>70000</v>
      </c>
      <c r="I190" s="230">
        <f t="shared" si="2"/>
        <v>0</v>
      </c>
    </row>
    <row r="191" spans="1:9" ht="24" thickBot="1" x14ac:dyDescent="0.4">
      <c r="A191" s="135"/>
      <c r="B191" s="136"/>
      <c r="C191" s="136"/>
      <c r="D191" s="137"/>
      <c r="E191" s="137"/>
      <c r="F191" s="138" t="s">
        <v>85</v>
      </c>
      <c r="G191" s="139">
        <f>SUM(G188:G190)</f>
        <v>822254.33</v>
      </c>
      <c r="H191" s="140">
        <f>SUM(H188:H190)</f>
        <v>822254.33</v>
      </c>
      <c r="I191" s="230">
        <f t="shared" si="2"/>
        <v>0</v>
      </c>
    </row>
    <row r="192" spans="1:9" ht="24" thickBot="1" x14ac:dyDescent="0.4">
      <c r="A192" s="141"/>
      <c r="B192" s="141"/>
      <c r="C192" s="141"/>
      <c r="D192" s="142"/>
      <c r="E192" s="142"/>
      <c r="F192" s="143"/>
      <c r="G192" s="118"/>
      <c r="H192" s="118"/>
      <c r="I192" s="230">
        <f t="shared" si="2"/>
        <v>0</v>
      </c>
    </row>
    <row r="193" spans="1:9" ht="24" thickBot="1" x14ac:dyDescent="0.4">
      <c r="A193" s="57"/>
      <c r="B193" s="58"/>
      <c r="C193" s="58"/>
      <c r="D193" s="67"/>
      <c r="E193" s="70"/>
      <c r="F193" s="144" t="s">
        <v>86</v>
      </c>
      <c r="G193" s="157">
        <f>+G191+G183+G95</f>
        <v>62406127.360000014</v>
      </c>
      <c r="H193" s="111">
        <f>+H191+H183+H95</f>
        <v>62014801.20000001</v>
      </c>
      <c r="I193" s="230">
        <f t="shared" si="2"/>
        <v>391326.16000000387</v>
      </c>
    </row>
    <row r="194" spans="1:9" ht="23.25" x14ac:dyDescent="0.35">
      <c r="A194" s="141"/>
      <c r="B194" s="141"/>
      <c r="C194" s="141"/>
      <c r="D194" s="142"/>
      <c r="E194" s="142"/>
      <c r="F194" s="143"/>
      <c r="G194" s="118"/>
      <c r="H194" s="118"/>
      <c r="I194" s="230">
        <f t="shared" si="2"/>
        <v>0</v>
      </c>
    </row>
    <row r="195" spans="1:9" ht="24" thickBot="1" x14ac:dyDescent="0.4">
      <c r="A195" s="112"/>
      <c r="B195" s="112"/>
      <c r="C195" s="112"/>
      <c r="D195" s="112"/>
      <c r="E195" s="112"/>
      <c r="F195" s="116"/>
      <c r="G195" s="116"/>
      <c r="H195" s="112"/>
      <c r="I195" s="230">
        <f t="shared" si="2"/>
        <v>0</v>
      </c>
    </row>
    <row r="196" spans="1:9" ht="24" thickBot="1" x14ac:dyDescent="0.4">
      <c r="A196" s="262" t="s">
        <v>87</v>
      </c>
      <c r="B196" s="263"/>
      <c r="C196" s="263"/>
      <c r="D196" s="263"/>
      <c r="E196" s="263"/>
      <c r="F196" s="245" t="s">
        <v>88</v>
      </c>
      <c r="G196" s="83" t="s">
        <v>7</v>
      </c>
      <c r="H196" s="83" t="s">
        <v>8</v>
      </c>
      <c r="I196" s="230"/>
    </row>
    <row r="197" spans="1:9" ht="24" thickBot="1" x14ac:dyDescent="0.4">
      <c r="A197" s="145" t="s">
        <v>89</v>
      </c>
      <c r="B197" s="146"/>
      <c r="C197" s="146" t="s">
        <v>90</v>
      </c>
      <c r="D197" s="146"/>
      <c r="E197" s="147"/>
      <c r="F197" s="245" t="s">
        <v>91</v>
      </c>
      <c r="G197" s="148"/>
      <c r="H197" s="148"/>
      <c r="I197" s="230">
        <f t="shared" si="2"/>
        <v>0</v>
      </c>
    </row>
    <row r="198" spans="1:9" ht="23.25" x14ac:dyDescent="0.35">
      <c r="A198" s="8" t="s">
        <v>2</v>
      </c>
      <c r="B198" s="9" t="s">
        <v>3</v>
      </c>
      <c r="C198" s="9" t="s">
        <v>79</v>
      </c>
      <c r="D198" s="9" t="s">
        <v>5</v>
      </c>
      <c r="E198" s="149"/>
      <c r="F198" s="150" t="s">
        <v>81</v>
      </c>
      <c r="G198" s="151"/>
      <c r="H198" s="152"/>
      <c r="I198" s="230">
        <f t="shared" si="2"/>
        <v>0</v>
      </c>
    </row>
    <row r="199" spans="1:9" ht="23.25" x14ac:dyDescent="0.35">
      <c r="A199" s="126"/>
      <c r="B199" s="126"/>
      <c r="C199" s="126"/>
      <c r="D199" s="126">
        <v>9995</v>
      </c>
      <c r="E199" s="126"/>
      <c r="F199" s="127" t="s">
        <v>92</v>
      </c>
      <c r="G199" s="128"/>
      <c r="H199" s="128"/>
      <c r="I199" s="230">
        <f>+G199-H199</f>
        <v>0</v>
      </c>
    </row>
    <row r="200" spans="1:9" ht="23.25" x14ac:dyDescent="0.35">
      <c r="A200" s="126"/>
      <c r="B200" s="126"/>
      <c r="C200" s="126"/>
      <c r="D200" s="126">
        <v>9995</v>
      </c>
      <c r="E200" s="126"/>
      <c r="F200" s="127" t="s">
        <v>93</v>
      </c>
      <c r="G200" s="128">
        <v>497956</v>
      </c>
      <c r="H200" s="128"/>
      <c r="I200" s="230">
        <f t="shared" si="2"/>
        <v>497956</v>
      </c>
    </row>
    <row r="201" spans="1:9" ht="24" thickBot="1" x14ac:dyDescent="0.4">
      <c r="A201" s="131"/>
      <c r="B201" s="131"/>
      <c r="C201" s="131"/>
      <c r="D201" s="131">
        <v>9995</v>
      </c>
      <c r="E201" s="131"/>
      <c r="F201" s="153" t="s">
        <v>94</v>
      </c>
      <c r="G201" s="134"/>
      <c r="H201" s="134">
        <v>889282</v>
      </c>
      <c r="I201" s="230">
        <f t="shared" si="2"/>
        <v>-889282</v>
      </c>
    </row>
    <row r="202" spans="1:9" ht="24" thickBot="1" x14ac:dyDescent="0.4">
      <c r="A202" s="135"/>
      <c r="B202" s="136"/>
      <c r="C202" s="136"/>
      <c r="D202" s="154"/>
      <c r="E202" s="155"/>
      <c r="F202" s="156" t="s">
        <v>85</v>
      </c>
      <c r="G202" s="139">
        <f>SUM(G199:G201)</f>
        <v>497956</v>
      </c>
      <c r="H202" s="140">
        <f>SUM(H199:H201)</f>
        <v>889282</v>
      </c>
      <c r="I202" s="230">
        <f t="shared" si="2"/>
        <v>-391326</v>
      </c>
    </row>
    <row r="203" spans="1:9" ht="24" thickBot="1" x14ac:dyDescent="0.4">
      <c r="A203" s="112"/>
      <c r="B203" s="112"/>
      <c r="C203" s="112"/>
      <c r="D203" s="112"/>
      <c r="E203" s="112"/>
      <c r="F203" s="112"/>
      <c r="G203" s="112"/>
      <c r="H203" s="112"/>
      <c r="I203" s="230">
        <f t="shared" si="2"/>
        <v>0</v>
      </c>
    </row>
    <row r="204" spans="1:9" ht="24" thickBot="1" x14ac:dyDescent="0.4">
      <c r="A204" s="57"/>
      <c r="B204" s="58"/>
      <c r="C204" s="58"/>
      <c r="D204" s="67"/>
      <c r="E204" s="70"/>
      <c r="F204" s="144" t="s">
        <v>95</v>
      </c>
      <c r="G204" s="157">
        <f>+G202+G193</f>
        <v>62904083.360000014</v>
      </c>
      <c r="H204" s="158">
        <f>+H202+H193</f>
        <v>62904083.20000001</v>
      </c>
      <c r="I204" s="230">
        <f t="shared" si="2"/>
        <v>0.16000000387430191</v>
      </c>
    </row>
  </sheetData>
  <mergeCells count="3">
    <mergeCell ref="A1:H1"/>
    <mergeCell ref="A2:H2"/>
    <mergeCell ref="A196:E196"/>
  </mergeCells>
  <pageMargins left="0.25" right="0.25" top="0.75" bottom="0.75" header="0.3" footer="0.3"/>
  <pageSetup scale="3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BreakPreview" zoomScaleNormal="100" zoomScaleSheetLayoutView="100" workbookViewId="0">
      <selection activeCell="C25" sqref="C25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268" t="s">
        <v>96</v>
      </c>
      <c r="B2" s="269"/>
      <c r="C2" s="269"/>
      <c r="D2" s="269"/>
      <c r="E2" s="269"/>
      <c r="F2" s="270"/>
    </row>
    <row r="3" spans="1:6" ht="22.5" x14ac:dyDescent="0.3">
      <c r="A3" s="271" t="s">
        <v>97</v>
      </c>
      <c r="B3" s="272"/>
      <c r="C3" s="272"/>
      <c r="D3" s="272"/>
      <c r="E3" s="272"/>
      <c r="F3" s="273"/>
    </row>
    <row r="4" spans="1:6" ht="22.5" x14ac:dyDescent="0.3">
      <c r="A4" s="159"/>
      <c r="B4" s="246"/>
      <c r="C4" s="246"/>
      <c r="D4" s="246"/>
      <c r="E4" s="246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74">
        <v>5139</v>
      </c>
      <c r="C6" s="274"/>
      <c r="D6" s="166"/>
      <c r="E6" s="167"/>
      <c r="F6" s="168"/>
    </row>
    <row r="7" spans="1:6" ht="22.5" x14ac:dyDescent="0.3">
      <c r="A7" s="165" t="s">
        <v>99</v>
      </c>
      <c r="B7" s="275" t="s">
        <v>216</v>
      </c>
      <c r="C7" s="276"/>
      <c r="D7" s="166"/>
      <c r="E7" s="167"/>
      <c r="F7" s="168"/>
    </row>
    <row r="8" spans="1:6" ht="23.25" thickBot="1" x14ac:dyDescent="0.35">
      <c r="A8" s="169" t="s">
        <v>100</v>
      </c>
      <c r="B8" s="277">
        <v>2016</v>
      </c>
      <c r="C8" s="277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78"/>
      <c r="B10" s="279"/>
      <c r="C10" s="279"/>
      <c r="D10" s="279"/>
      <c r="E10" s="279"/>
      <c r="F10" s="280"/>
    </row>
    <row r="11" spans="1:6" x14ac:dyDescent="0.25">
      <c r="A11" s="281" t="s">
        <v>101</v>
      </c>
      <c r="B11" s="282"/>
      <c r="C11" s="282"/>
      <c r="D11" s="283" t="s">
        <v>102</v>
      </c>
      <c r="E11" s="282" t="s">
        <v>103</v>
      </c>
      <c r="F11" s="286" t="s">
        <v>104</v>
      </c>
    </row>
    <row r="12" spans="1:6" x14ac:dyDescent="0.25">
      <c r="A12" s="281"/>
      <c r="B12" s="282"/>
      <c r="C12" s="282"/>
      <c r="D12" s="283"/>
      <c r="E12" s="282"/>
      <c r="F12" s="286"/>
    </row>
    <row r="13" spans="1:6" ht="22.5" x14ac:dyDescent="0.3">
      <c r="A13" s="287" t="s">
        <v>89</v>
      </c>
      <c r="B13" s="288"/>
      <c r="C13" s="288"/>
      <c r="D13" s="284"/>
      <c r="E13" s="285"/>
      <c r="F13" s="247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41212176.380000003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4">
        <v>15358574</v>
      </c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/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62904083.380000003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67" t="s">
        <v>0</v>
      </c>
      <c r="B26" s="267"/>
      <c r="C26" s="267"/>
      <c r="D26" s="267"/>
      <c r="E26" s="267"/>
      <c r="F26" s="267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265" t="s">
        <v>114</v>
      </c>
      <c r="B28" s="265"/>
      <c r="C28" s="265"/>
      <c r="D28" s="265"/>
      <c r="E28" s="265"/>
      <c r="F28" s="265"/>
    </row>
    <row r="29" spans="1:6" ht="22.5" x14ac:dyDescent="0.3">
      <c r="A29" s="266" t="s">
        <v>217</v>
      </c>
      <c r="B29" s="266"/>
      <c r="C29" s="266"/>
      <c r="D29" s="266"/>
      <c r="E29" s="266"/>
      <c r="F29" s="266"/>
    </row>
    <row r="30" spans="1:6" ht="23.25" thickBot="1" x14ac:dyDescent="0.35">
      <c r="A30" s="265" t="s">
        <v>115</v>
      </c>
      <c r="B30" s="265"/>
      <c r="C30" s="265"/>
      <c r="D30" s="265"/>
      <c r="E30" s="265"/>
      <c r="F30" s="265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115955203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391326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889282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115457247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115955203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115457247</v>
      </c>
    </row>
    <row r="40" spans="1:6" ht="23.25" thickBot="1" x14ac:dyDescent="0.35">
      <c r="A40" s="173" t="s">
        <v>152</v>
      </c>
      <c r="B40" s="174"/>
      <c r="C40" s="174"/>
      <c r="D40" s="174"/>
      <c r="E40" s="176"/>
      <c r="F40" s="211">
        <f>F37-F39</f>
        <v>497956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265" t="s">
        <v>120</v>
      </c>
      <c r="B42" s="265"/>
      <c r="C42" s="265"/>
      <c r="D42" s="265"/>
      <c r="E42" s="265"/>
      <c r="F42" s="265"/>
    </row>
    <row r="43" spans="1:6" ht="22.5" x14ac:dyDescent="0.3">
      <c r="A43" s="266" t="s">
        <v>203</v>
      </c>
      <c r="B43" s="266"/>
      <c r="C43" s="266"/>
      <c r="D43" s="266"/>
      <c r="E43" s="266"/>
      <c r="F43" s="266"/>
    </row>
    <row r="44" spans="1:6" ht="22.5" x14ac:dyDescent="0.3">
      <c r="A44" s="265" t="s">
        <v>115</v>
      </c>
      <c r="B44" s="265"/>
      <c r="C44" s="265"/>
      <c r="D44" s="265"/>
      <c r="E44" s="265"/>
      <c r="F44" s="265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323573105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+F15+F17</f>
        <v>47545509.380000003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62904083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308214531.38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323573105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308214531.38</v>
      </c>
    </row>
    <row r="54" spans="1:6" ht="23.25" thickBot="1" x14ac:dyDescent="0.35">
      <c r="A54" s="173" t="s">
        <v>153</v>
      </c>
      <c r="B54" s="174"/>
      <c r="C54" s="174"/>
      <c r="D54" s="174"/>
      <c r="E54" s="176"/>
      <c r="F54" s="224">
        <f>F51-F53</f>
        <v>15358573.620000005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264" t="s">
        <v>127</v>
      </c>
      <c r="B60" s="264"/>
      <c r="C60" s="264"/>
      <c r="D60" s="210"/>
      <c r="E60" s="210"/>
      <c r="F60" s="210"/>
    </row>
    <row r="61" spans="1:6" ht="22.5" x14ac:dyDescent="0.3">
      <c r="A61" s="264" t="s">
        <v>128</v>
      </c>
      <c r="B61" s="264"/>
      <c r="C61" s="264"/>
      <c r="D61" s="210"/>
      <c r="E61" s="210"/>
      <c r="F61" s="210"/>
    </row>
    <row r="62" spans="1:6" ht="22.5" x14ac:dyDescent="0.3">
      <c r="A62" s="264" t="s">
        <v>129</v>
      </c>
      <c r="B62" s="264"/>
      <c r="C62" s="264"/>
      <c r="D62" s="210"/>
      <c r="E62" s="210"/>
      <c r="F62" s="210"/>
    </row>
  </sheetData>
  <mergeCells count="21"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</mergeCells>
  <pageMargins left="0.7" right="0.7" top="0.75" bottom="0.75" header="0.3" footer="0.3"/>
  <pageSetup scale="42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2"/>
  <sheetViews>
    <sheetView view="pageBreakPreview" zoomScale="60" zoomScaleNormal="100" workbookViewId="0">
      <selection activeCell="F222" sqref="F222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3" bestFit="1" customWidth="1"/>
  </cols>
  <sheetData>
    <row r="1" spans="1:9" ht="23.25" thickBot="1" x14ac:dyDescent="0.35">
      <c r="A1" s="260" t="s">
        <v>0</v>
      </c>
      <c r="B1" s="261"/>
      <c r="C1" s="261"/>
      <c r="D1" s="261"/>
      <c r="E1" s="261"/>
      <c r="F1" s="261"/>
      <c r="G1" s="261"/>
      <c r="H1" s="261"/>
    </row>
    <row r="2" spans="1:9" ht="23.25" thickBot="1" x14ac:dyDescent="0.35">
      <c r="A2" s="260" t="s">
        <v>204</v>
      </c>
      <c r="B2" s="261"/>
      <c r="C2" s="261"/>
      <c r="D2" s="261"/>
      <c r="E2" s="261"/>
      <c r="F2" s="261"/>
      <c r="G2" s="261"/>
      <c r="H2" s="26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18554306.02</v>
      </c>
      <c r="H6" s="22">
        <v>18330900.309999999</v>
      </c>
      <c r="I6" s="230">
        <f>+G6-H6</f>
        <v>223405.71000000089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336547.58</v>
      </c>
      <c r="H7" s="22">
        <v>336547.58</v>
      </c>
      <c r="I7" s="230">
        <f t="shared" ref="I7:I92" si="0">+G7-H7</f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>
        <v>31484443.48</v>
      </c>
      <c r="H8" s="22">
        <v>31484443.48</v>
      </c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446383.83</v>
      </c>
      <c r="H9" s="22">
        <v>446383.83</v>
      </c>
      <c r="I9" s="230">
        <f t="shared" si="0"/>
        <v>0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36859.06</v>
      </c>
      <c r="H10" s="22">
        <v>36859.06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1959183.74</v>
      </c>
      <c r="H11" s="22">
        <v>1959183.74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146</v>
      </c>
      <c r="G12" s="22">
        <v>106900</v>
      </c>
      <c r="H12" s="22">
        <v>106900</v>
      </c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>
        <v>78712154.040000007</v>
      </c>
      <c r="H14" s="22">
        <v>78712154.040000007</v>
      </c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2142</v>
      </c>
      <c r="F15" s="21" t="s">
        <v>130</v>
      </c>
      <c r="G15" s="22"/>
      <c r="H15" s="22"/>
      <c r="I15" s="230"/>
    </row>
    <row r="16" spans="1:9" ht="23.25" x14ac:dyDescent="0.35">
      <c r="A16" s="19"/>
      <c r="B16" s="19"/>
      <c r="C16" s="19"/>
      <c r="D16" s="20">
        <v>9995</v>
      </c>
      <c r="E16" s="20">
        <v>2151</v>
      </c>
      <c r="F16" s="21" t="s">
        <v>18</v>
      </c>
      <c r="G16" s="22">
        <v>1060036.1200000001</v>
      </c>
      <c r="H16" s="22">
        <v>1057185</v>
      </c>
      <c r="I16" s="230">
        <f t="shared" si="0"/>
        <v>2851.1200000001118</v>
      </c>
    </row>
    <row r="17" spans="1:9" ht="23.25" x14ac:dyDescent="0.35">
      <c r="A17" s="19"/>
      <c r="B17" s="19"/>
      <c r="C17" s="19"/>
      <c r="D17" s="20">
        <v>9995</v>
      </c>
      <c r="E17" s="20">
        <v>2152</v>
      </c>
      <c r="F17" s="21" t="s">
        <v>19</v>
      </c>
      <c r="G17" s="22">
        <v>1240350.6299999999</v>
      </c>
      <c r="H17" s="22">
        <v>1237784.58</v>
      </c>
      <c r="I17" s="230">
        <f t="shared" si="0"/>
        <v>2566.0499999998137</v>
      </c>
    </row>
    <row r="18" spans="1:9" ht="24" thickBot="1" x14ac:dyDescent="0.4">
      <c r="A18" s="19"/>
      <c r="B18" s="19"/>
      <c r="C18" s="19"/>
      <c r="D18" s="24">
        <v>9995</v>
      </c>
      <c r="E18" s="24">
        <v>2153</v>
      </c>
      <c r="F18" s="25" t="s">
        <v>20</v>
      </c>
      <c r="G18" s="26">
        <v>95850.3</v>
      </c>
      <c r="H18" s="26">
        <v>95850.3</v>
      </c>
      <c r="I18" s="230">
        <f t="shared" si="0"/>
        <v>0</v>
      </c>
    </row>
    <row r="19" spans="1:9" ht="24" thickBot="1" x14ac:dyDescent="0.4">
      <c r="A19" s="27"/>
      <c r="B19" s="28"/>
      <c r="C19" s="28"/>
      <c r="D19" s="29"/>
      <c r="E19" s="29"/>
      <c r="F19" s="30" t="s">
        <v>21</v>
      </c>
      <c r="G19" s="31">
        <f>SUM(G6:G18)</f>
        <v>134276420.49000001</v>
      </c>
      <c r="H19" s="31">
        <f>SUM(H6:H18)</f>
        <v>134047597.61</v>
      </c>
      <c r="I19" s="230">
        <f t="shared" si="0"/>
        <v>228822.88000001013</v>
      </c>
    </row>
    <row r="20" spans="1:9" ht="24" thickBot="1" x14ac:dyDescent="0.4">
      <c r="A20" s="32"/>
      <c r="B20" s="33"/>
      <c r="C20" s="33"/>
      <c r="D20" s="34"/>
      <c r="E20" s="34"/>
      <c r="F20" s="35"/>
      <c r="G20" s="36"/>
      <c r="H20" s="37"/>
      <c r="I20" s="230">
        <f t="shared" si="0"/>
        <v>0</v>
      </c>
    </row>
    <row r="21" spans="1:9" ht="23.25" x14ac:dyDescent="0.35">
      <c r="A21" s="38"/>
      <c r="B21" s="39"/>
      <c r="C21" s="39"/>
      <c r="D21" s="40"/>
      <c r="E21" s="41"/>
      <c r="F21" s="42" t="s">
        <v>22</v>
      </c>
      <c r="G21" s="43"/>
      <c r="H21" s="44"/>
      <c r="I21" s="230">
        <f t="shared" si="0"/>
        <v>0</v>
      </c>
    </row>
    <row r="22" spans="1:9" ht="23.25" x14ac:dyDescent="0.35">
      <c r="A22" s="19"/>
      <c r="B22" s="19"/>
      <c r="C22" s="19"/>
      <c r="D22" s="20">
        <v>9995</v>
      </c>
      <c r="E22" s="20">
        <v>2212</v>
      </c>
      <c r="F22" s="45" t="s">
        <v>23</v>
      </c>
      <c r="G22" s="22">
        <v>522395.66</v>
      </c>
      <c r="H22" s="22">
        <v>522395.66</v>
      </c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2213</v>
      </c>
      <c r="F23" s="45" t="s">
        <v>24</v>
      </c>
      <c r="G23" s="22">
        <v>832456.51</v>
      </c>
      <c r="H23" s="22">
        <v>832456.51</v>
      </c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2214</v>
      </c>
      <c r="F24" s="45" t="s">
        <v>25</v>
      </c>
      <c r="G24" s="22">
        <v>4250</v>
      </c>
      <c r="H24" s="22">
        <v>4250</v>
      </c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2215</v>
      </c>
      <c r="F25" s="45" t="s">
        <v>162</v>
      </c>
      <c r="G25" s="22">
        <v>214852.07</v>
      </c>
      <c r="H25" s="22">
        <v>214852.07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2216</v>
      </c>
      <c r="F26" s="45" t="s">
        <v>26</v>
      </c>
      <c r="G26" s="22">
        <v>839532.28</v>
      </c>
      <c r="H26" s="22">
        <v>839532.28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2217</v>
      </c>
      <c r="F27" s="45" t="s">
        <v>27</v>
      </c>
      <c r="G27" s="22">
        <v>2165</v>
      </c>
      <c r="H27" s="22">
        <v>2165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2218</v>
      </c>
      <c r="F28" s="45" t="s">
        <v>163</v>
      </c>
      <c r="G28" s="22">
        <v>4364</v>
      </c>
      <c r="H28" s="22">
        <v>4364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2221</v>
      </c>
      <c r="F29" s="45" t="s">
        <v>28</v>
      </c>
      <c r="G29" s="22">
        <v>122756.6</v>
      </c>
      <c r="H29" s="22">
        <v>122756.6</v>
      </c>
      <c r="I29" s="230">
        <f t="shared" si="0"/>
        <v>0</v>
      </c>
    </row>
    <row r="30" spans="1:9" ht="23.25" x14ac:dyDescent="0.35">
      <c r="A30" s="19"/>
      <c r="B30" s="19"/>
      <c r="C30" s="19"/>
      <c r="D30" s="23">
        <v>9995</v>
      </c>
      <c r="E30" s="23">
        <v>2222</v>
      </c>
      <c r="F30" s="45" t="s">
        <v>29</v>
      </c>
      <c r="G30" s="22">
        <v>70368</v>
      </c>
      <c r="H30" s="22">
        <v>70368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2231</v>
      </c>
      <c r="F31" s="45" t="s">
        <v>30</v>
      </c>
      <c r="G31" s="22">
        <v>263300</v>
      </c>
      <c r="H31" s="22">
        <v>263300</v>
      </c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2232</v>
      </c>
      <c r="F32" s="45" t="s">
        <v>31</v>
      </c>
      <c r="G32" s="22"/>
      <c r="H32" s="22"/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2241</v>
      </c>
      <c r="F33" s="45" t="s">
        <v>32</v>
      </c>
      <c r="G33" s="22">
        <v>17990</v>
      </c>
      <c r="H33" s="22">
        <v>17990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2242</v>
      </c>
      <c r="F34" s="45" t="s">
        <v>33</v>
      </c>
      <c r="G34" s="22">
        <v>10000</v>
      </c>
      <c r="H34" s="22">
        <v>10000</v>
      </c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2243</v>
      </c>
      <c r="F35" s="45" t="s">
        <v>34</v>
      </c>
      <c r="G35" s="22"/>
      <c r="H35" s="22"/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2244</v>
      </c>
      <c r="F36" s="45" t="s">
        <v>35</v>
      </c>
      <c r="G36" s="22">
        <v>12830</v>
      </c>
      <c r="H36" s="22">
        <v>12830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2251</v>
      </c>
      <c r="F37" s="45" t="s">
        <v>36</v>
      </c>
      <c r="G37" s="22">
        <v>151727.69</v>
      </c>
      <c r="H37" s="22">
        <v>151727.69</v>
      </c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2253</v>
      </c>
      <c r="F38" s="45" t="s">
        <v>37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2254</v>
      </c>
      <c r="F39" s="45" t="s">
        <v>38</v>
      </c>
      <c r="G39" s="22"/>
      <c r="H39" s="22"/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2258</v>
      </c>
      <c r="F40" s="45" t="s">
        <v>39</v>
      </c>
      <c r="G40" s="22">
        <v>25600</v>
      </c>
      <c r="H40" s="22">
        <v>25600</v>
      </c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2261</v>
      </c>
      <c r="F41" s="45" t="s">
        <v>40</v>
      </c>
      <c r="G41" s="22"/>
      <c r="H41" s="22"/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2262</v>
      </c>
      <c r="F42" s="45" t="s">
        <v>41</v>
      </c>
      <c r="G42" s="22">
        <v>83660.36</v>
      </c>
      <c r="H42" s="22">
        <v>83660.36</v>
      </c>
      <c r="I42" s="230">
        <f t="shared" si="0"/>
        <v>0</v>
      </c>
    </row>
    <row r="43" spans="1:9" ht="23.25" x14ac:dyDescent="0.35">
      <c r="A43" s="19"/>
      <c r="B43" s="19"/>
      <c r="C43" s="19"/>
      <c r="D43" s="20">
        <v>9995</v>
      </c>
      <c r="E43" s="20">
        <v>2263</v>
      </c>
      <c r="F43" s="45" t="s">
        <v>42</v>
      </c>
      <c r="G43" s="22">
        <v>1961220.55</v>
      </c>
      <c r="H43" s="22">
        <v>1035444.41</v>
      </c>
      <c r="I43" s="230">
        <f t="shared" si="0"/>
        <v>925776.14</v>
      </c>
    </row>
    <row r="44" spans="1:9" ht="23.25" x14ac:dyDescent="0.35">
      <c r="A44" s="19"/>
      <c r="B44" s="19"/>
      <c r="C44" s="19"/>
      <c r="D44" s="20">
        <v>9995</v>
      </c>
      <c r="E44" s="20">
        <v>2271</v>
      </c>
      <c r="F44" s="45" t="s">
        <v>43</v>
      </c>
      <c r="G44" s="22">
        <v>64785.84</v>
      </c>
      <c r="H44" s="22">
        <v>64785.84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2272</v>
      </c>
      <c r="F45" s="45" t="s">
        <v>44</v>
      </c>
      <c r="G45" s="22">
        <v>197089.38</v>
      </c>
      <c r="H45" s="22">
        <v>197089.38</v>
      </c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2281</v>
      </c>
      <c r="F46" s="45" t="s">
        <v>45</v>
      </c>
      <c r="G46" s="22"/>
      <c r="H46" s="22"/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2282</v>
      </c>
      <c r="F47" s="45" t="s">
        <v>46</v>
      </c>
      <c r="G47" s="22">
        <v>228591.51</v>
      </c>
      <c r="H47" s="22">
        <v>228591.51</v>
      </c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2284</v>
      </c>
      <c r="F48" s="45" t="s">
        <v>47</v>
      </c>
      <c r="G48" s="22"/>
      <c r="H48" s="22"/>
      <c r="I48" s="230">
        <f t="shared" si="0"/>
        <v>0</v>
      </c>
    </row>
    <row r="49" spans="1:9" ht="23.25" x14ac:dyDescent="0.35">
      <c r="A49" s="19"/>
      <c r="B49" s="19"/>
      <c r="C49" s="19"/>
      <c r="D49" s="20">
        <v>9995</v>
      </c>
      <c r="E49" s="20">
        <v>2285</v>
      </c>
      <c r="F49" s="45" t="s">
        <v>133</v>
      </c>
      <c r="G49" s="22">
        <v>26963</v>
      </c>
      <c r="H49" s="22">
        <v>26963</v>
      </c>
      <c r="I49" s="230"/>
    </row>
    <row r="50" spans="1:9" ht="23.25" x14ac:dyDescent="0.35">
      <c r="A50" s="19"/>
      <c r="B50" s="19"/>
      <c r="C50" s="19"/>
      <c r="D50" s="20">
        <v>9995</v>
      </c>
      <c r="E50" s="20">
        <v>2286</v>
      </c>
      <c r="F50" s="45" t="s">
        <v>48</v>
      </c>
      <c r="G50" s="22">
        <v>36450</v>
      </c>
      <c r="H50" s="22">
        <v>36450</v>
      </c>
      <c r="I50" s="230">
        <f t="shared" si="0"/>
        <v>0</v>
      </c>
    </row>
    <row r="51" spans="1:9" ht="23.25" x14ac:dyDescent="0.35">
      <c r="A51" s="19"/>
      <c r="B51" s="19"/>
      <c r="C51" s="19"/>
      <c r="D51" s="20">
        <v>9995</v>
      </c>
      <c r="E51" s="23">
        <v>2287</v>
      </c>
      <c r="F51" s="45" t="s">
        <v>49</v>
      </c>
      <c r="G51" s="22">
        <v>707138.88</v>
      </c>
      <c r="H51" s="22">
        <v>707138.88</v>
      </c>
      <c r="I51" s="230">
        <f t="shared" si="0"/>
        <v>0</v>
      </c>
    </row>
    <row r="52" spans="1:9" ht="24" thickBot="1" x14ac:dyDescent="0.4">
      <c r="A52" s="19"/>
      <c r="B52" s="19"/>
      <c r="C52" s="19"/>
      <c r="D52" s="20">
        <v>9995</v>
      </c>
      <c r="E52" s="20">
        <v>2288</v>
      </c>
      <c r="F52" s="45" t="s">
        <v>50</v>
      </c>
      <c r="G52" s="22"/>
      <c r="H52" s="22"/>
      <c r="I52" s="230">
        <f t="shared" si="0"/>
        <v>0</v>
      </c>
    </row>
    <row r="53" spans="1:9" ht="24" thickBot="1" x14ac:dyDescent="0.4">
      <c r="A53" s="46"/>
      <c r="B53" s="28"/>
      <c r="C53" s="28"/>
      <c r="D53" s="47"/>
      <c r="E53" s="29"/>
      <c r="F53" s="30" t="s">
        <v>51</v>
      </c>
      <c r="G53" s="48">
        <f>SUM(G22:G52)</f>
        <v>6400487.3299999991</v>
      </c>
      <c r="H53" s="49">
        <f>SUM(H22:H52)</f>
        <v>5474711.1899999995</v>
      </c>
      <c r="I53" s="230">
        <f t="shared" si="0"/>
        <v>925776.13999999966</v>
      </c>
    </row>
    <row r="54" spans="1:9" ht="23.25" x14ac:dyDescent="0.35">
      <c r="A54" s="50"/>
      <c r="B54" s="51"/>
      <c r="C54" s="51"/>
      <c r="D54" s="52"/>
      <c r="E54" s="52"/>
      <c r="F54" s="53" t="s">
        <v>52</v>
      </c>
      <c r="G54" s="54"/>
      <c r="H54" s="55"/>
      <c r="I54" s="230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2311</v>
      </c>
      <c r="F55" s="21" t="s">
        <v>53</v>
      </c>
      <c r="G55" s="22">
        <v>397746.05</v>
      </c>
      <c r="H55" s="22">
        <v>397746.05</v>
      </c>
      <c r="I55" s="230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2313</v>
      </c>
      <c r="F56" s="21" t="s">
        <v>134</v>
      </c>
      <c r="G56" s="22">
        <v>27699.99</v>
      </c>
      <c r="H56" s="22">
        <v>27699.99</v>
      </c>
      <c r="I56" s="230"/>
    </row>
    <row r="57" spans="1:9" ht="23.25" x14ac:dyDescent="0.35">
      <c r="A57" s="19"/>
      <c r="B57" s="19"/>
      <c r="C57" s="19"/>
      <c r="D57" s="20">
        <v>9995</v>
      </c>
      <c r="E57" s="20">
        <v>2322</v>
      </c>
      <c r="F57" s="21" t="s">
        <v>200</v>
      </c>
      <c r="G57" s="22">
        <v>8201</v>
      </c>
      <c r="H57" s="22">
        <v>8201</v>
      </c>
      <c r="I57" s="230"/>
    </row>
    <row r="58" spans="1:9" ht="23.25" x14ac:dyDescent="0.35">
      <c r="A58" s="19"/>
      <c r="B58" s="19"/>
      <c r="C58" s="19"/>
      <c r="D58" s="20">
        <v>9995</v>
      </c>
      <c r="E58" s="20">
        <v>2323</v>
      </c>
      <c r="F58" s="21" t="s">
        <v>54</v>
      </c>
      <c r="G58" s="22">
        <v>1921730.1</v>
      </c>
      <c r="H58" s="22">
        <v>1921730.1</v>
      </c>
      <c r="I58" s="230">
        <f t="shared" si="0"/>
        <v>0</v>
      </c>
    </row>
    <row r="59" spans="1:9" ht="23.25" x14ac:dyDescent="0.35">
      <c r="A59" s="19"/>
      <c r="B59" s="19"/>
      <c r="C59" s="19"/>
      <c r="D59" s="20">
        <v>9995</v>
      </c>
      <c r="E59" s="20">
        <v>2324</v>
      </c>
      <c r="F59" s="21" t="s">
        <v>156</v>
      </c>
      <c r="G59" s="22"/>
      <c r="H59" s="22"/>
      <c r="I59" s="230"/>
    </row>
    <row r="60" spans="1:9" ht="23.25" x14ac:dyDescent="0.35">
      <c r="A60" s="19"/>
      <c r="B60" s="19"/>
      <c r="C60" s="19"/>
      <c r="D60" s="20">
        <v>9995</v>
      </c>
      <c r="E60" s="20">
        <v>2331</v>
      </c>
      <c r="F60" s="21" t="s">
        <v>55</v>
      </c>
      <c r="G60" s="22">
        <v>479300.4</v>
      </c>
      <c r="H60" s="22">
        <v>479300.4</v>
      </c>
      <c r="I60" s="230">
        <f t="shared" si="0"/>
        <v>0</v>
      </c>
    </row>
    <row r="61" spans="1:9" ht="23.25" x14ac:dyDescent="0.35">
      <c r="A61" s="19"/>
      <c r="B61" s="19"/>
      <c r="C61" s="19"/>
      <c r="D61" s="20">
        <v>9995</v>
      </c>
      <c r="E61" s="20">
        <v>2332</v>
      </c>
      <c r="F61" s="21" t="s">
        <v>135</v>
      </c>
      <c r="G61" s="22">
        <v>190235.07</v>
      </c>
      <c r="H61" s="22">
        <v>190235.07</v>
      </c>
      <c r="I61" s="230"/>
    </row>
    <row r="62" spans="1:9" ht="23.25" x14ac:dyDescent="0.35">
      <c r="A62" s="19"/>
      <c r="B62" s="19"/>
      <c r="C62" s="19"/>
      <c r="D62" s="20">
        <v>9995</v>
      </c>
      <c r="E62" s="20">
        <v>2334</v>
      </c>
      <c r="F62" s="21" t="s">
        <v>56</v>
      </c>
      <c r="G62" s="22">
        <v>13800</v>
      </c>
      <c r="H62" s="22">
        <v>13800</v>
      </c>
      <c r="I62" s="230">
        <f t="shared" si="0"/>
        <v>0</v>
      </c>
    </row>
    <row r="63" spans="1:9" ht="23.25" x14ac:dyDescent="0.35">
      <c r="A63" s="19"/>
      <c r="B63" s="19"/>
      <c r="C63" s="19"/>
      <c r="D63" s="20">
        <v>9995</v>
      </c>
      <c r="E63" s="20">
        <v>2341</v>
      </c>
      <c r="F63" s="21" t="s">
        <v>57</v>
      </c>
      <c r="G63" s="22"/>
      <c r="H63" s="22"/>
      <c r="I63" s="230">
        <f t="shared" si="0"/>
        <v>0</v>
      </c>
    </row>
    <row r="64" spans="1:9" ht="23.25" x14ac:dyDescent="0.35">
      <c r="A64" s="19"/>
      <c r="B64" s="19"/>
      <c r="C64" s="19"/>
      <c r="D64" s="20">
        <v>9995</v>
      </c>
      <c r="E64" s="20">
        <v>2351</v>
      </c>
      <c r="F64" s="21" t="s">
        <v>205</v>
      </c>
      <c r="G64" s="22"/>
      <c r="H64" s="22"/>
      <c r="I64" s="230"/>
    </row>
    <row r="65" spans="1:9" ht="23.25" x14ac:dyDescent="0.35">
      <c r="A65" s="19"/>
      <c r="B65" s="19"/>
      <c r="C65" s="19"/>
      <c r="D65" s="20">
        <v>9995</v>
      </c>
      <c r="E65" s="20">
        <v>2353</v>
      </c>
      <c r="F65" s="21" t="s">
        <v>58</v>
      </c>
      <c r="G65" s="22">
        <v>25237.84</v>
      </c>
      <c r="H65" s="22">
        <v>25237.84</v>
      </c>
      <c r="I65" s="230">
        <f t="shared" si="0"/>
        <v>0</v>
      </c>
    </row>
    <row r="66" spans="1:9" ht="23.25" x14ac:dyDescent="0.35">
      <c r="A66" s="19"/>
      <c r="B66" s="19"/>
      <c r="C66" s="19"/>
      <c r="D66" s="20">
        <v>99995</v>
      </c>
      <c r="E66" s="20">
        <v>2355</v>
      </c>
      <c r="F66" s="21" t="s">
        <v>171</v>
      </c>
      <c r="G66" s="22">
        <v>32489.89</v>
      </c>
      <c r="H66" s="22">
        <v>32489.89</v>
      </c>
      <c r="I66" s="230"/>
    </row>
    <row r="67" spans="1:9" ht="23.25" x14ac:dyDescent="0.35">
      <c r="A67" s="19"/>
      <c r="B67" s="19"/>
      <c r="C67" s="19"/>
      <c r="D67" s="20">
        <v>9995</v>
      </c>
      <c r="E67" s="20">
        <v>2362</v>
      </c>
      <c r="F67" s="21" t="s">
        <v>147</v>
      </c>
      <c r="G67" s="22"/>
      <c r="H67" s="22"/>
      <c r="I67" s="230"/>
    </row>
    <row r="68" spans="1:9" ht="23.25" x14ac:dyDescent="0.35">
      <c r="A68" s="19"/>
      <c r="B68" s="19"/>
      <c r="C68" s="19"/>
      <c r="D68" s="20">
        <v>9995</v>
      </c>
      <c r="E68" s="20">
        <v>2363</v>
      </c>
      <c r="F68" s="21" t="s">
        <v>148</v>
      </c>
      <c r="G68" s="22">
        <v>61389.69</v>
      </c>
      <c r="H68" s="22">
        <v>61389.69</v>
      </c>
      <c r="I68" s="230"/>
    </row>
    <row r="69" spans="1:9" ht="23.25" x14ac:dyDescent="0.35">
      <c r="A69" s="19"/>
      <c r="B69" s="19"/>
      <c r="C69" s="19"/>
      <c r="D69" s="20">
        <v>9995</v>
      </c>
      <c r="E69" s="20">
        <v>2371</v>
      </c>
      <c r="F69" s="21" t="s">
        <v>59</v>
      </c>
      <c r="G69" s="22">
        <v>947952</v>
      </c>
      <c r="H69" s="22">
        <v>947952</v>
      </c>
      <c r="I69" s="230">
        <f t="shared" si="0"/>
        <v>0</v>
      </c>
    </row>
    <row r="70" spans="1:9" ht="23.25" x14ac:dyDescent="0.35">
      <c r="A70" s="19"/>
      <c r="B70" s="19"/>
      <c r="C70" s="19"/>
      <c r="D70" s="20">
        <v>9995</v>
      </c>
      <c r="E70" s="20">
        <v>2372</v>
      </c>
      <c r="F70" s="21" t="s">
        <v>137</v>
      </c>
      <c r="G70" s="22">
        <v>52629.94</v>
      </c>
      <c r="H70" s="22">
        <v>52629.94</v>
      </c>
      <c r="I70" s="230"/>
    </row>
    <row r="71" spans="1:9" ht="23.25" x14ac:dyDescent="0.35">
      <c r="A71" s="19"/>
      <c r="B71" s="19"/>
      <c r="C71" s="19"/>
      <c r="D71" s="20">
        <v>9995</v>
      </c>
      <c r="E71" s="20">
        <v>2391</v>
      </c>
      <c r="F71" s="21" t="s">
        <v>60</v>
      </c>
      <c r="G71" s="22">
        <v>241503.97</v>
      </c>
      <c r="H71" s="22">
        <v>241503.97</v>
      </c>
      <c r="I71" s="230">
        <f t="shared" si="0"/>
        <v>0</v>
      </c>
    </row>
    <row r="72" spans="1:9" ht="23.25" x14ac:dyDescent="0.35">
      <c r="A72" s="19"/>
      <c r="B72" s="19"/>
      <c r="C72" s="19"/>
      <c r="D72" s="20">
        <v>9995</v>
      </c>
      <c r="E72" s="23">
        <v>2392</v>
      </c>
      <c r="F72" s="21" t="s">
        <v>61</v>
      </c>
      <c r="G72" s="22">
        <v>461890.78</v>
      </c>
      <c r="H72" s="22">
        <v>461890.78</v>
      </c>
      <c r="I72" s="230">
        <f t="shared" si="0"/>
        <v>0</v>
      </c>
    </row>
    <row r="73" spans="1:9" ht="23.25" x14ac:dyDescent="0.35">
      <c r="A73" s="19"/>
      <c r="B73" s="19"/>
      <c r="C73" s="19"/>
      <c r="D73" s="20">
        <v>9995</v>
      </c>
      <c r="E73" s="20">
        <v>2394</v>
      </c>
      <c r="F73" s="21" t="s">
        <v>62</v>
      </c>
      <c r="G73" s="22">
        <v>11932</v>
      </c>
      <c r="H73" s="22">
        <v>11932</v>
      </c>
      <c r="I73" s="230">
        <f t="shared" si="0"/>
        <v>0</v>
      </c>
    </row>
    <row r="74" spans="1:9" ht="23.25" x14ac:dyDescent="0.35">
      <c r="A74" s="19"/>
      <c r="B74" s="19"/>
      <c r="C74" s="19"/>
      <c r="D74" s="20">
        <v>9995</v>
      </c>
      <c r="E74" s="20">
        <v>2395</v>
      </c>
      <c r="F74" s="21" t="s">
        <v>63</v>
      </c>
      <c r="G74" s="22">
        <v>16060.62</v>
      </c>
      <c r="H74" s="22">
        <v>16060.62</v>
      </c>
      <c r="I74" s="230">
        <f t="shared" si="0"/>
        <v>0</v>
      </c>
    </row>
    <row r="75" spans="1:9" ht="23.25" x14ac:dyDescent="0.35">
      <c r="A75" s="19"/>
      <c r="B75" s="19"/>
      <c r="C75" s="19"/>
      <c r="D75" s="20">
        <v>9995</v>
      </c>
      <c r="E75" s="20">
        <v>2396</v>
      </c>
      <c r="F75" s="21" t="s">
        <v>64</v>
      </c>
      <c r="G75" s="22">
        <v>7062.31</v>
      </c>
      <c r="H75" s="22">
        <v>7062.31</v>
      </c>
      <c r="I75" s="230">
        <f t="shared" si="0"/>
        <v>0</v>
      </c>
    </row>
    <row r="76" spans="1:9" ht="23.25" x14ac:dyDescent="0.35">
      <c r="A76" s="56"/>
      <c r="B76" s="56"/>
      <c r="C76" s="56"/>
      <c r="D76" s="24">
        <v>9995</v>
      </c>
      <c r="E76" s="24">
        <v>2398</v>
      </c>
      <c r="F76" s="25" t="s">
        <v>138</v>
      </c>
      <c r="G76" s="26"/>
      <c r="H76" s="26"/>
      <c r="I76" s="230">
        <f t="shared" si="0"/>
        <v>0</v>
      </c>
    </row>
    <row r="77" spans="1:9" ht="24" thickBot="1" x14ac:dyDescent="0.4">
      <c r="A77" s="56"/>
      <c r="B77" s="56"/>
      <c r="C77" s="56"/>
      <c r="D77" s="24">
        <v>9995</v>
      </c>
      <c r="E77" s="24">
        <v>2399</v>
      </c>
      <c r="F77" s="25" t="s">
        <v>65</v>
      </c>
      <c r="G77" s="26">
        <v>83432</v>
      </c>
      <c r="H77" s="26">
        <v>83432</v>
      </c>
      <c r="I77" s="230">
        <f t="shared" si="0"/>
        <v>0</v>
      </c>
    </row>
    <row r="78" spans="1:9" ht="24" thickBot="1" x14ac:dyDescent="0.4">
      <c r="A78" s="57"/>
      <c r="B78" s="58"/>
      <c r="C78" s="58"/>
      <c r="D78" s="59"/>
      <c r="E78" s="60"/>
      <c r="F78" s="61" t="s">
        <v>66</v>
      </c>
      <c r="G78" s="62">
        <f>SUM(G55:G77)</f>
        <v>4980293.6499999994</v>
      </c>
      <c r="H78" s="63">
        <f>SUM(H55:H77)</f>
        <v>4980293.6499999994</v>
      </c>
      <c r="I78" s="230">
        <f t="shared" si="0"/>
        <v>0</v>
      </c>
    </row>
    <row r="79" spans="1:9" ht="23.25" x14ac:dyDescent="0.35">
      <c r="A79" s="50"/>
      <c r="B79" s="51"/>
      <c r="C79" s="51"/>
      <c r="D79" s="64"/>
      <c r="E79" s="64"/>
      <c r="F79" s="42" t="s">
        <v>67</v>
      </c>
      <c r="G79" s="65"/>
      <c r="H79" s="55"/>
      <c r="I79" s="230">
        <f t="shared" si="0"/>
        <v>0</v>
      </c>
    </row>
    <row r="80" spans="1:9" ht="23.25" x14ac:dyDescent="0.35">
      <c r="A80" s="19"/>
      <c r="B80" s="19"/>
      <c r="C80" s="19"/>
      <c r="D80" s="20">
        <v>9995</v>
      </c>
      <c r="E80" s="20">
        <v>2611</v>
      </c>
      <c r="F80" s="21" t="s">
        <v>68</v>
      </c>
      <c r="G80" s="22">
        <v>276617.23</v>
      </c>
      <c r="H80" s="22">
        <v>276617.23</v>
      </c>
      <c r="I80" s="230">
        <f t="shared" si="0"/>
        <v>0</v>
      </c>
    </row>
    <row r="81" spans="1:9" ht="23.25" x14ac:dyDescent="0.35">
      <c r="A81" s="19"/>
      <c r="B81" s="19"/>
      <c r="C81" s="19"/>
      <c r="D81" s="20">
        <v>9995</v>
      </c>
      <c r="E81" s="20">
        <v>2612</v>
      </c>
      <c r="F81" s="21" t="s">
        <v>185</v>
      </c>
      <c r="G81" s="22"/>
      <c r="H81" s="22"/>
      <c r="I81" s="230">
        <f t="shared" si="0"/>
        <v>0</v>
      </c>
    </row>
    <row r="82" spans="1:9" ht="23.25" x14ac:dyDescent="0.35">
      <c r="A82" s="19"/>
      <c r="B82" s="19"/>
      <c r="C82" s="19"/>
      <c r="D82" s="20">
        <v>9995</v>
      </c>
      <c r="E82" s="20">
        <v>2613</v>
      </c>
      <c r="F82" s="21" t="s">
        <v>69</v>
      </c>
      <c r="G82" s="22">
        <v>1013582.16</v>
      </c>
      <c r="H82" s="22">
        <v>1013582.16</v>
      </c>
      <c r="I82" s="230">
        <f t="shared" si="0"/>
        <v>0</v>
      </c>
    </row>
    <row r="83" spans="1:9" ht="23.25" x14ac:dyDescent="0.35">
      <c r="A83" s="19"/>
      <c r="B83" s="19"/>
      <c r="C83" s="19"/>
      <c r="D83" s="20">
        <v>9995</v>
      </c>
      <c r="E83" s="20">
        <v>2614</v>
      </c>
      <c r="F83" s="21" t="s">
        <v>186</v>
      </c>
      <c r="G83" s="22">
        <v>10851.18</v>
      </c>
      <c r="H83" s="22">
        <v>10851.18</v>
      </c>
      <c r="I83" s="230">
        <f t="shared" si="0"/>
        <v>0</v>
      </c>
    </row>
    <row r="84" spans="1:9" ht="23.25" x14ac:dyDescent="0.35">
      <c r="A84" s="19"/>
      <c r="B84" s="19"/>
      <c r="C84" s="19"/>
      <c r="D84" s="20">
        <v>9995</v>
      </c>
      <c r="E84" s="20">
        <v>2619</v>
      </c>
      <c r="F84" s="21" t="s">
        <v>166</v>
      </c>
      <c r="G84" s="22">
        <v>1652.42</v>
      </c>
      <c r="H84" s="22">
        <v>1652.42</v>
      </c>
      <c r="I84" s="230">
        <f t="shared" si="0"/>
        <v>0</v>
      </c>
    </row>
    <row r="85" spans="1:9" ht="23.25" x14ac:dyDescent="0.35">
      <c r="A85" s="19"/>
      <c r="B85" s="19"/>
      <c r="C85" s="19"/>
      <c r="D85" s="20">
        <v>9995</v>
      </c>
      <c r="E85" s="20">
        <v>2621</v>
      </c>
      <c r="F85" s="21" t="s">
        <v>206</v>
      </c>
      <c r="G85" s="22">
        <v>1457.15</v>
      </c>
      <c r="H85" s="22">
        <v>1457.15</v>
      </c>
      <c r="I85" s="230">
        <f t="shared" si="0"/>
        <v>0</v>
      </c>
    </row>
    <row r="86" spans="1:9" ht="23.25" x14ac:dyDescent="0.35">
      <c r="A86" s="19"/>
      <c r="B86" s="19"/>
      <c r="C86" s="19"/>
      <c r="D86" s="20">
        <v>9995</v>
      </c>
      <c r="E86" s="20">
        <v>2641</v>
      </c>
      <c r="F86" s="21" t="s">
        <v>70</v>
      </c>
      <c r="G86" s="22">
        <v>122768.85</v>
      </c>
      <c r="H86" s="22">
        <v>122768.85</v>
      </c>
      <c r="I86" s="230">
        <f t="shared" si="0"/>
        <v>0</v>
      </c>
    </row>
    <row r="87" spans="1:9" ht="23.25" x14ac:dyDescent="0.35">
      <c r="A87" s="19"/>
      <c r="B87" s="19"/>
      <c r="C87" s="19"/>
      <c r="D87" s="20">
        <v>9995</v>
      </c>
      <c r="E87" s="20">
        <v>2653</v>
      </c>
      <c r="F87" s="21" t="s">
        <v>207</v>
      </c>
      <c r="G87" s="22">
        <v>395.83</v>
      </c>
      <c r="H87" s="22">
        <v>395.83</v>
      </c>
      <c r="I87" s="230">
        <f t="shared" si="0"/>
        <v>0</v>
      </c>
    </row>
    <row r="88" spans="1:9" ht="23.25" x14ac:dyDescent="0.35">
      <c r="A88" s="19"/>
      <c r="B88" s="19"/>
      <c r="C88" s="19"/>
      <c r="D88" s="20">
        <v>9995</v>
      </c>
      <c r="E88" s="20">
        <v>2654</v>
      </c>
      <c r="F88" s="21" t="s">
        <v>190</v>
      </c>
      <c r="G88" s="22">
        <v>1224.17</v>
      </c>
      <c r="H88" s="22">
        <v>1224.17</v>
      </c>
      <c r="I88" s="230">
        <f t="shared" si="0"/>
        <v>0</v>
      </c>
    </row>
    <row r="89" spans="1:9" ht="23.25" x14ac:dyDescent="0.35">
      <c r="A89" s="19"/>
      <c r="B89" s="19"/>
      <c r="C89" s="19"/>
      <c r="D89" s="20">
        <v>9995</v>
      </c>
      <c r="E89" s="20">
        <v>2655</v>
      </c>
      <c r="F89" s="21" t="s">
        <v>71</v>
      </c>
      <c r="G89" s="22">
        <v>981.34</v>
      </c>
      <c r="H89" s="22">
        <v>981.34</v>
      </c>
      <c r="I89" s="230">
        <f t="shared" si="0"/>
        <v>0</v>
      </c>
    </row>
    <row r="90" spans="1:9" ht="23.25" x14ac:dyDescent="0.35">
      <c r="A90" s="19"/>
      <c r="B90" s="19"/>
      <c r="C90" s="19"/>
      <c r="D90" s="20">
        <v>9995</v>
      </c>
      <c r="E90" s="20">
        <v>2656</v>
      </c>
      <c r="F90" s="21" t="s">
        <v>188</v>
      </c>
      <c r="G90" s="22">
        <v>3641.5</v>
      </c>
      <c r="H90" s="22">
        <v>3641.5</v>
      </c>
      <c r="I90" s="230">
        <f t="shared" si="0"/>
        <v>0</v>
      </c>
    </row>
    <row r="91" spans="1:9" ht="23.25" x14ac:dyDescent="0.35">
      <c r="A91" s="19"/>
      <c r="B91" s="19"/>
      <c r="C91" s="19"/>
      <c r="D91" s="20">
        <v>9995</v>
      </c>
      <c r="E91" s="20">
        <v>2657</v>
      </c>
      <c r="F91" s="21" t="s">
        <v>72</v>
      </c>
      <c r="G91" s="22">
        <v>506.69</v>
      </c>
      <c r="H91" s="22">
        <v>506.69</v>
      </c>
      <c r="I91" s="230">
        <f t="shared" si="0"/>
        <v>0</v>
      </c>
    </row>
    <row r="92" spans="1:9" ht="23.25" x14ac:dyDescent="0.35">
      <c r="A92" s="19"/>
      <c r="B92" s="19"/>
      <c r="C92" s="19"/>
      <c r="D92" s="20">
        <v>9995</v>
      </c>
      <c r="E92" s="20">
        <v>2658</v>
      </c>
      <c r="F92" s="21" t="s">
        <v>73</v>
      </c>
      <c r="G92" s="22">
        <v>4598.1000000000004</v>
      </c>
      <c r="H92" s="22">
        <v>4598.1000000000004</v>
      </c>
      <c r="I92" s="230">
        <f t="shared" si="0"/>
        <v>0</v>
      </c>
    </row>
    <row r="93" spans="1:9" ht="23.25" x14ac:dyDescent="0.35">
      <c r="A93" s="19"/>
      <c r="B93" s="19"/>
      <c r="C93" s="19"/>
      <c r="D93" s="20">
        <v>9995</v>
      </c>
      <c r="E93" s="20">
        <v>2662</v>
      </c>
      <c r="F93" s="25" t="s">
        <v>142</v>
      </c>
      <c r="G93" s="22">
        <v>1810818.72</v>
      </c>
      <c r="H93" s="22">
        <v>1810818.72</v>
      </c>
      <c r="I93" s="230">
        <f t="shared" ref="I93:I156" si="1">+G93-H93</f>
        <v>0</v>
      </c>
    </row>
    <row r="94" spans="1:9" ht="23.25" x14ac:dyDescent="0.35">
      <c r="A94" s="19"/>
      <c r="B94" s="19"/>
      <c r="C94" s="19"/>
      <c r="D94" s="20">
        <v>9995</v>
      </c>
      <c r="E94" s="23">
        <v>2683</v>
      </c>
      <c r="F94" s="25" t="s">
        <v>74</v>
      </c>
      <c r="G94" s="22">
        <v>1751.55</v>
      </c>
      <c r="H94" s="22">
        <v>1751.55</v>
      </c>
      <c r="I94" s="230">
        <f t="shared" si="1"/>
        <v>0</v>
      </c>
    </row>
    <row r="95" spans="1:9" ht="23.25" x14ac:dyDescent="0.35">
      <c r="A95" s="56"/>
      <c r="B95" s="56"/>
      <c r="C95" s="56"/>
      <c r="D95" s="24">
        <v>9995</v>
      </c>
      <c r="E95" s="234">
        <v>2688</v>
      </c>
      <c r="F95" s="25" t="s">
        <v>143</v>
      </c>
      <c r="G95" s="22">
        <v>6254</v>
      </c>
      <c r="H95" s="22">
        <v>6254</v>
      </c>
      <c r="I95" s="230">
        <f t="shared" si="1"/>
        <v>0</v>
      </c>
    </row>
    <row r="96" spans="1:9" ht="24" thickBot="1" x14ac:dyDescent="0.4">
      <c r="A96" s="56"/>
      <c r="B96" s="56"/>
      <c r="C96" s="56"/>
      <c r="D96" s="24">
        <v>9995</v>
      </c>
      <c r="E96" s="24">
        <v>2712</v>
      </c>
      <c r="F96" s="21" t="s">
        <v>75</v>
      </c>
      <c r="G96" s="22"/>
      <c r="H96" s="22"/>
      <c r="I96" s="230">
        <f t="shared" si="1"/>
        <v>0</v>
      </c>
    </row>
    <row r="97" spans="1:9" ht="24" thickBot="1" x14ac:dyDescent="0.4">
      <c r="A97" s="57"/>
      <c r="B97" s="58"/>
      <c r="C97" s="58"/>
      <c r="D97" s="66"/>
      <c r="E97" s="67"/>
      <c r="F97" s="61" t="s">
        <v>76</v>
      </c>
      <c r="G97" s="62">
        <f>SUM(G80:G96)</f>
        <v>3257100.8899999997</v>
      </c>
      <c r="H97" s="68">
        <f>SUM(H80:H96)</f>
        <v>3257100.8899999997</v>
      </c>
      <c r="I97" s="230">
        <f t="shared" si="1"/>
        <v>0</v>
      </c>
    </row>
    <row r="98" spans="1:9" ht="24" thickBot="1" x14ac:dyDescent="0.4">
      <c r="A98" s="32"/>
      <c r="B98" s="69"/>
      <c r="C98" s="69"/>
      <c r="D98" s="70"/>
      <c r="E98" s="70"/>
      <c r="F98" s="35"/>
      <c r="G98" s="36"/>
      <c r="H98" s="37"/>
      <c r="I98" s="230">
        <f t="shared" si="1"/>
        <v>0</v>
      </c>
    </row>
    <row r="99" spans="1:9" ht="24" thickBot="1" x14ac:dyDescent="0.4">
      <c r="A99" s="38"/>
      <c r="B99" s="39"/>
      <c r="C99" s="39"/>
      <c r="D99" s="71"/>
      <c r="E99" s="72"/>
      <c r="F99" s="30" t="s">
        <v>77</v>
      </c>
      <c r="G99" s="73">
        <f>+G97+G78+G53+G19</f>
        <v>148914302.36000001</v>
      </c>
      <c r="H99" s="74">
        <f>+H97+H78+H53+H19</f>
        <v>147759703.34</v>
      </c>
      <c r="I99" s="230">
        <f t="shared" si="1"/>
        <v>1154599.0200000107</v>
      </c>
    </row>
    <row r="100" spans="1:9" ht="24" thickBot="1" x14ac:dyDescent="0.4">
      <c r="A100" s="32"/>
      <c r="B100" s="69"/>
      <c r="C100" s="69"/>
      <c r="D100" s="70"/>
      <c r="E100" s="70"/>
      <c r="F100" s="75"/>
      <c r="G100" s="76"/>
      <c r="H100" s="77"/>
      <c r="I100" s="230">
        <f t="shared" si="1"/>
        <v>0</v>
      </c>
    </row>
    <row r="101" spans="1:9" ht="24" thickBot="1" x14ac:dyDescent="0.4">
      <c r="A101" s="78" t="s">
        <v>2</v>
      </c>
      <c r="B101" s="79" t="s">
        <v>3</v>
      </c>
      <c r="C101" s="80" t="s">
        <v>4</v>
      </c>
      <c r="D101" s="79" t="s">
        <v>5</v>
      </c>
      <c r="E101" s="79" t="s">
        <v>6</v>
      </c>
      <c r="F101" s="81"/>
      <c r="G101" s="82"/>
      <c r="H101" s="83"/>
      <c r="I101" s="230">
        <f t="shared" si="1"/>
        <v>0</v>
      </c>
    </row>
    <row r="102" spans="1:9" ht="24" thickBot="1" x14ac:dyDescent="0.4">
      <c r="A102" s="84">
        <v>11</v>
      </c>
      <c r="B102" s="85"/>
      <c r="C102" s="86">
        <v>2</v>
      </c>
      <c r="D102" s="85"/>
      <c r="E102" s="14"/>
      <c r="F102" s="87" t="s">
        <v>9</v>
      </c>
      <c r="G102" s="88" t="s">
        <v>7</v>
      </c>
      <c r="H102" s="89" t="s">
        <v>8</v>
      </c>
      <c r="I102" s="230"/>
    </row>
    <row r="103" spans="1:9" ht="23.25" x14ac:dyDescent="0.35">
      <c r="A103" s="90"/>
      <c r="B103" s="91"/>
      <c r="C103" s="91"/>
      <c r="D103" s="92">
        <v>100</v>
      </c>
      <c r="E103" s="93">
        <v>2111</v>
      </c>
      <c r="F103" s="94" t="s">
        <v>10</v>
      </c>
      <c r="G103" s="95">
        <v>5242834.0199999996</v>
      </c>
      <c r="H103" s="95">
        <v>5242834.0199999996</v>
      </c>
      <c r="I103" s="230">
        <f t="shared" si="1"/>
        <v>0</v>
      </c>
    </row>
    <row r="104" spans="1:9" ht="23.25" x14ac:dyDescent="0.35">
      <c r="A104" s="249"/>
      <c r="B104" s="91"/>
      <c r="C104" s="91"/>
      <c r="D104" s="92">
        <v>100</v>
      </c>
      <c r="E104" s="93">
        <v>2151</v>
      </c>
      <c r="F104" s="21" t="s">
        <v>18</v>
      </c>
      <c r="G104" s="95">
        <v>361281.28000000003</v>
      </c>
      <c r="H104" s="95">
        <v>361281.28000000003</v>
      </c>
      <c r="I104" s="230">
        <f t="shared" si="1"/>
        <v>0</v>
      </c>
    </row>
    <row r="105" spans="1:9" ht="23.25" x14ac:dyDescent="0.35">
      <c r="A105" s="249"/>
      <c r="B105" s="91"/>
      <c r="C105" s="91"/>
      <c r="D105" s="92">
        <v>100</v>
      </c>
      <c r="E105" s="93">
        <v>2152</v>
      </c>
      <c r="F105" s="21" t="s">
        <v>19</v>
      </c>
      <c r="G105" s="95">
        <v>368787.89</v>
      </c>
      <c r="H105" s="95">
        <v>368787.89</v>
      </c>
      <c r="I105" s="230">
        <f t="shared" si="1"/>
        <v>0</v>
      </c>
    </row>
    <row r="106" spans="1:9" ht="23.25" x14ac:dyDescent="0.35">
      <c r="A106" s="249"/>
      <c r="B106" s="91"/>
      <c r="C106" s="91"/>
      <c r="D106" s="92">
        <v>100</v>
      </c>
      <c r="E106" s="93">
        <v>2153</v>
      </c>
      <c r="F106" s="25" t="s">
        <v>20</v>
      </c>
      <c r="G106" s="95">
        <v>44545.52</v>
      </c>
      <c r="H106" s="95">
        <v>44545.52</v>
      </c>
      <c r="I106" s="230">
        <f t="shared" si="1"/>
        <v>0</v>
      </c>
    </row>
    <row r="107" spans="1:9" ht="23.25" x14ac:dyDescent="0.35">
      <c r="A107" s="19"/>
      <c r="B107" s="19"/>
      <c r="C107" s="19"/>
      <c r="D107" s="20">
        <v>9995</v>
      </c>
      <c r="E107" s="23">
        <v>2111</v>
      </c>
      <c r="F107" s="21" t="s">
        <v>10</v>
      </c>
      <c r="G107" s="250">
        <v>7003872.1299999999</v>
      </c>
      <c r="H107" s="250">
        <v>7003872.1299999999</v>
      </c>
      <c r="I107" s="230">
        <f t="shared" si="1"/>
        <v>0</v>
      </c>
    </row>
    <row r="108" spans="1:9" ht="23.25" x14ac:dyDescent="0.35">
      <c r="A108" s="19"/>
      <c r="B108" s="19"/>
      <c r="C108" s="19"/>
      <c r="D108" s="20">
        <v>9995</v>
      </c>
      <c r="E108" s="20">
        <v>2112</v>
      </c>
      <c r="F108" s="21" t="s">
        <v>11</v>
      </c>
      <c r="G108" s="22">
        <v>153500.04999999999</v>
      </c>
      <c r="H108" s="22">
        <v>153500.04999999999</v>
      </c>
      <c r="I108" s="230">
        <f t="shared" si="1"/>
        <v>0</v>
      </c>
    </row>
    <row r="109" spans="1:9" ht="23.25" x14ac:dyDescent="0.35">
      <c r="A109" s="19"/>
      <c r="B109" s="19"/>
      <c r="C109" s="19"/>
      <c r="D109" s="20">
        <v>9995</v>
      </c>
      <c r="E109" s="20">
        <v>2114</v>
      </c>
      <c r="F109" s="21" t="s">
        <v>12</v>
      </c>
      <c r="G109" s="22"/>
      <c r="H109" s="22"/>
      <c r="I109" s="230">
        <f t="shared" si="1"/>
        <v>0</v>
      </c>
    </row>
    <row r="110" spans="1:9" ht="23.25" x14ac:dyDescent="0.35">
      <c r="A110" s="19"/>
      <c r="B110" s="19"/>
      <c r="C110" s="19"/>
      <c r="D110" s="20">
        <v>9995</v>
      </c>
      <c r="E110" s="20">
        <v>2115</v>
      </c>
      <c r="F110" s="21" t="s">
        <v>13</v>
      </c>
      <c r="G110" s="22">
        <v>180512.97</v>
      </c>
      <c r="H110" s="22">
        <v>180512.97</v>
      </c>
      <c r="I110" s="230">
        <f t="shared" si="1"/>
        <v>0</v>
      </c>
    </row>
    <row r="111" spans="1:9" ht="23.25" x14ac:dyDescent="0.35">
      <c r="A111" s="19"/>
      <c r="B111" s="19"/>
      <c r="C111" s="19"/>
      <c r="D111" s="20">
        <v>9995</v>
      </c>
      <c r="E111" s="20">
        <v>2116</v>
      </c>
      <c r="F111" s="21" t="s">
        <v>14</v>
      </c>
      <c r="G111" s="22">
        <v>5929.32</v>
      </c>
      <c r="H111" s="22">
        <v>5929.32</v>
      </c>
      <c r="I111" s="230">
        <f t="shared" si="1"/>
        <v>0</v>
      </c>
    </row>
    <row r="112" spans="1:9" ht="23.25" x14ac:dyDescent="0.35">
      <c r="A112" s="19"/>
      <c r="B112" s="19"/>
      <c r="C112" s="19"/>
      <c r="D112" s="20">
        <v>9995</v>
      </c>
      <c r="E112" s="23">
        <v>2122</v>
      </c>
      <c r="F112" s="21" t="s">
        <v>15</v>
      </c>
      <c r="G112" s="22"/>
      <c r="H112" s="22"/>
      <c r="I112" s="230">
        <f t="shared" si="1"/>
        <v>0</v>
      </c>
    </row>
    <row r="113" spans="1:9" ht="23.25" x14ac:dyDescent="0.35">
      <c r="A113" s="19"/>
      <c r="B113" s="19"/>
      <c r="C113" s="19"/>
      <c r="D113" s="20">
        <v>9995</v>
      </c>
      <c r="E113" s="23">
        <v>2131</v>
      </c>
      <c r="F113" s="21" t="s">
        <v>208</v>
      </c>
      <c r="G113" s="22"/>
      <c r="H113" s="22"/>
      <c r="I113" s="230"/>
    </row>
    <row r="114" spans="1:9" ht="23.25" x14ac:dyDescent="0.35">
      <c r="A114" s="19"/>
      <c r="B114" s="19"/>
      <c r="C114" s="19"/>
      <c r="D114" s="20">
        <v>9995</v>
      </c>
      <c r="E114" s="20">
        <v>2132</v>
      </c>
      <c r="F114" s="21" t="s">
        <v>16</v>
      </c>
      <c r="G114" s="22"/>
      <c r="H114" s="22"/>
      <c r="I114" s="230">
        <f t="shared" si="1"/>
        <v>0</v>
      </c>
    </row>
    <row r="115" spans="1:9" ht="23.25" x14ac:dyDescent="0.35">
      <c r="A115" s="19"/>
      <c r="B115" s="19"/>
      <c r="C115" s="19"/>
      <c r="D115" s="20">
        <v>9995</v>
      </c>
      <c r="E115" s="20">
        <v>2141</v>
      </c>
      <c r="F115" s="21" t="s">
        <v>17</v>
      </c>
      <c r="G115" s="22"/>
      <c r="H115" s="22"/>
      <c r="I115" s="230">
        <f t="shared" si="1"/>
        <v>0</v>
      </c>
    </row>
    <row r="116" spans="1:9" ht="23.25" x14ac:dyDescent="0.35">
      <c r="A116" s="19"/>
      <c r="B116" s="19"/>
      <c r="C116" s="19"/>
      <c r="D116" s="20">
        <v>9995</v>
      </c>
      <c r="E116" s="20">
        <v>2151</v>
      </c>
      <c r="F116" s="21" t="s">
        <v>18</v>
      </c>
      <c r="G116" s="250">
        <v>494406.11</v>
      </c>
      <c r="H116" s="250">
        <v>494406.11</v>
      </c>
      <c r="I116" s="230">
        <f t="shared" si="1"/>
        <v>0</v>
      </c>
    </row>
    <row r="117" spans="1:9" ht="23.25" x14ac:dyDescent="0.35">
      <c r="A117" s="19"/>
      <c r="B117" s="19"/>
      <c r="C117" s="19"/>
      <c r="D117" s="20">
        <v>9995</v>
      </c>
      <c r="E117" s="20">
        <v>2152</v>
      </c>
      <c r="F117" s="21" t="s">
        <v>19</v>
      </c>
      <c r="G117" s="22">
        <v>495103.4</v>
      </c>
      <c r="H117" s="22">
        <v>495103.4</v>
      </c>
      <c r="I117" s="230">
        <f t="shared" si="1"/>
        <v>0</v>
      </c>
    </row>
    <row r="118" spans="1:9" ht="24" thickBot="1" x14ac:dyDescent="0.4">
      <c r="A118" s="56"/>
      <c r="B118" s="56"/>
      <c r="C118" s="56"/>
      <c r="D118" s="24">
        <v>9995</v>
      </c>
      <c r="E118" s="24">
        <v>2153</v>
      </c>
      <c r="F118" s="25" t="s">
        <v>20</v>
      </c>
      <c r="G118" s="22">
        <v>68580.320000000007</v>
      </c>
      <c r="H118" s="22">
        <v>68580.320000000007</v>
      </c>
      <c r="I118" s="230">
        <f t="shared" si="1"/>
        <v>0</v>
      </c>
    </row>
    <row r="119" spans="1:9" ht="24" thickBot="1" x14ac:dyDescent="0.4">
      <c r="A119" s="96"/>
      <c r="B119" s="97"/>
      <c r="C119" s="97"/>
      <c r="D119" s="98"/>
      <c r="E119" s="98"/>
      <c r="F119" s="99" t="s">
        <v>21</v>
      </c>
      <c r="G119" s="100">
        <f>SUM(G103:G118)</f>
        <v>14419353.010000002</v>
      </c>
      <c r="H119" s="101">
        <f>SUM(H103:H118)</f>
        <v>14419353.010000002</v>
      </c>
      <c r="I119" s="230">
        <f t="shared" si="1"/>
        <v>0</v>
      </c>
    </row>
    <row r="120" spans="1:9" ht="24" thickBot="1" x14ac:dyDescent="0.4">
      <c r="A120" s="32"/>
      <c r="B120" s="33"/>
      <c r="C120" s="33"/>
      <c r="D120" s="34"/>
      <c r="E120" s="34"/>
      <c r="F120" s="35"/>
      <c r="G120" s="36"/>
      <c r="H120" s="102"/>
      <c r="I120" s="230">
        <f t="shared" si="1"/>
        <v>0</v>
      </c>
    </row>
    <row r="121" spans="1:9" ht="23.25" x14ac:dyDescent="0.35">
      <c r="A121" s="38"/>
      <c r="B121" s="39"/>
      <c r="C121" s="39"/>
      <c r="D121" s="40"/>
      <c r="E121" s="41"/>
      <c r="F121" s="42" t="s">
        <v>22</v>
      </c>
      <c r="G121" s="251"/>
      <c r="H121" s="252"/>
      <c r="I121" s="230">
        <f t="shared" si="1"/>
        <v>0</v>
      </c>
    </row>
    <row r="122" spans="1:9" ht="23.25" x14ac:dyDescent="0.35">
      <c r="A122" s="19"/>
      <c r="B122" s="19"/>
      <c r="C122" s="19"/>
      <c r="D122" s="20">
        <v>9995</v>
      </c>
      <c r="E122" s="20">
        <v>2212</v>
      </c>
      <c r="F122" s="45" t="s">
        <v>23</v>
      </c>
      <c r="G122" s="22"/>
      <c r="H122" s="22"/>
      <c r="I122" s="230">
        <f t="shared" si="1"/>
        <v>0</v>
      </c>
    </row>
    <row r="123" spans="1:9" ht="23.25" x14ac:dyDescent="0.35">
      <c r="A123" s="19"/>
      <c r="B123" s="19"/>
      <c r="C123" s="19"/>
      <c r="D123" s="23">
        <v>9995</v>
      </c>
      <c r="E123" s="23">
        <v>2213</v>
      </c>
      <c r="F123" s="45" t="s">
        <v>24</v>
      </c>
      <c r="G123" s="22"/>
      <c r="H123" s="22"/>
      <c r="I123" s="230">
        <f t="shared" si="1"/>
        <v>0</v>
      </c>
    </row>
    <row r="124" spans="1:9" ht="23.25" x14ac:dyDescent="0.35">
      <c r="A124" s="19"/>
      <c r="B124" s="19"/>
      <c r="C124" s="19"/>
      <c r="D124" s="23">
        <v>9995</v>
      </c>
      <c r="E124" s="23">
        <v>2214</v>
      </c>
      <c r="F124" s="45" t="s">
        <v>25</v>
      </c>
      <c r="G124" s="22">
        <v>6125</v>
      </c>
      <c r="H124" s="22">
        <v>6125</v>
      </c>
      <c r="I124" s="230">
        <f t="shared" si="1"/>
        <v>0</v>
      </c>
    </row>
    <row r="125" spans="1:9" ht="23.25" x14ac:dyDescent="0.35">
      <c r="A125" s="19"/>
      <c r="B125" s="19"/>
      <c r="C125" s="19"/>
      <c r="D125" s="23">
        <v>9995</v>
      </c>
      <c r="E125" s="23">
        <v>2215</v>
      </c>
      <c r="F125" s="45" t="s">
        <v>162</v>
      </c>
      <c r="G125" s="22">
        <v>18636.810000000001</v>
      </c>
      <c r="H125" s="22">
        <v>18636.810000000001</v>
      </c>
      <c r="I125" s="230">
        <f t="shared" si="1"/>
        <v>0</v>
      </c>
    </row>
    <row r="126" spans="1:9" ht="23.25" x14ac:dyDescent="0.35">
      <c r="A126" s="19"/>
      <c r="B126" s="19"/>
      <c r="C126" s="19"/>
      <c r="D126" s="23">
        <v>9995</v>
      </c>
      <c r="E126" s="23">
        <v>2216</v>
      </c>
      <c r="F126" s="45" t="s">
        <v>26</v>
      </c>
      <c r="G126" s="22">
        <v>498006.05</v>
      </c>
      <c r="H126" s="22">
        <v>498006.05</v>
      </c>
      <c r="I126" s="230">
        <f t="shared" si="1"/>
        <v>0</v>
      </c>
    </row>
    <row r="127" spans="1:9" ht="23.25" x14ac:dyDescent="0.35">
      <c r="A127" s="19"/>
      <c r="B127" s="19"/>
      <c r="C127" s="19"/>
      <c r="D127" s="23">
        <v>9995</v>
      </c>
      <c r="E127" s="23">
        <v>2217</v>
      </c>
      <c r="F127" s="45" t="s">
        <v>27</v>
      </c>
      <c r="G127" s="22">
        <v>4254</v>
      </c>
      <c r="H127" s="22">
        <v>4254</v>
      </c>
      <c r="I127" s="230">
        <f t="shared" si="1"/>
        <v>0</v>
      </c>
    </row>
    <row r="128" spans="1:9" ht="23.25" x14ac:dyDescent="0.35">
      <c r="A128" s="19"/>
      <c r="B128" s="19"/>
      <c r="C128" s="19"/>
      <c r="D128" s="23">
        <v>9995</v>
      </c>
      <c r="E128" s="23">
        <v>2218</v>
      </c>
      <c r="F128" s="45" t="s">
        <v>163</v>
      </c>
      <c r="G128" s="22">
        <v>6604.57</v>
      </c>
      <c r="H128" s="22">
        <v>6604.57</v>
      </c>
      <c r="I128" s="230">
        <f t="shared" si="1"/>
        <v>0</v>
      </c>
    </row>
    <row r="129" spans="1:9" ht="23.25" x14ac:dyDescent="0.35">
      <c r="A129" s="19"/>
      <c r="B129" s="19"/>
      <c r="C129" s="19"/>
      <c r="D129" s="23">
        <v>9995</v>
      </c>
      <c r="E129" s="23">
        <v>2221</v>
      </c>
      <c r="F129" s="45" t="s">
        <v>28</v>
      </c>
      <c r="G129" s="22">
        <v>104977.2</v>
      </c>
      <c r="H129" s="22">
        <v>104977.2</v>
      </c>
      <c r="I129" s="230">
        <f t="shared" si="1"/>
        <v>0</v>
      </c>
    </row>
    <row r="130" spans="1:9" ht="23.25" x14ac:dyDescent="0.35">
      <c r="A130" s="19"/>
      <c r="B130" s="19"/>
      <c r="C130" s="19"/>
      <c r="D130" s="23">
        <v>9995</v>
      </c>
      <c r="E130" s="23">
        <v>2222</v>
      </c>
      <c r="F130" s="45" t="s">
        <v>29</v>
      </c>
      <c r="G130" s="22"/>
      <c r="H130" s="22"/>
      <c r="I130" s="230">
        <f t="shared" si="1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2231</v>
      </c>
      <c r="F131" s="45" t="s">
        <v>30</v>
      </c>
      <c r="G131" s="22"/>
      <c r="H131" s="22"/>
      <c r="I131" s="230">
        <f t="shared" si="1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2232</v>
      </c>
      <c r="F132" s="45" t="s">
        <v>31</v>
      </c>
      <c r="G132" s="22"/>
      <c r="H132" s="22"/>
      <c r="I132" s="230">
        <f t="shared" si="1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2241</v>
      </c>
      <c r="F133" s="45" t="s">
        <v>32</v>
      </c>
      <c r="G133" s="22">
        <v>2787.59</v>
      </c>
      <c r="H133" s="22">
        <v>2787.59</v>
      </c>
      <c r="I133" s="230">
        <f t="shared" si="1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2242</v>
      </c>
      <c r="F134" s="45" t="s">
        <v>33</v>
      </c>
      <c r="G134" s="22"/>
      <c r="H134" s="22"/>
      <c r="I134" s="230">
        <f t="shared" si="1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2243</v>
      </c>
      <c r="F135" s="45" t="s">
        <v>34</v>
      </c>
      <c r="G135" s="22"/>
      <c r="H135" s="22"/>
      <c r="I135" s="230">
        <f t="shared" si="1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2244</v>
      </c>
      <c r="F136" s="45" t="s">
        <v>35</v>
      </c>
      <c r="G136" s="22">
        <v>1560</v>
      </c>
      <c r="H136" s="22">
        <v>1560</v>
      </c>
      <c r="I136" s="230">
        <f t="shared" si="1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2251</v>
      </c>
      <c r="F137" s="45" t="s">
        <v>36</v>
      </c>
      <c r="G137" s="22">
        <v>2524246.79</v>
      </c>
      <c r="H137" s="22">
        <v>2524246.79</v>
      </c>
      <c r="I137" s="230">
        <f t="shared" si="1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2253</v>
      </c>
      <c r="F138" s="45" t="s">
        <v>37</v>
      </c>
      <c r="G138" s="22"/>
      <c r="H138" s="22"/>
      <c r="I138" s="230">
        <f t="shared" si="1"/>
        <v>0</v>
      </c>
    </row>
    <row r="139" spans="1:9" ht="23.25" x14ac:dyDescent="0.35">
      <c r="A139" s="19"/>
      <c r="B139" s="19"/>
      <c r="C139" s="19"/>
      <c r="D139" s="20">
        <v>9995</v>
      </c>
      <c r="E139" s="20">
        <v>2254</v>
      </c>
      <c r="F139" s="45" t="s">
        <v>38</v>
      </c>
      <c r="G139" s="22"/>
      <c r="H139" s="22"/>
      <c r="I139" s="230">
        <f t="shared" si="1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2258</v>
      </c>
      <c r="F140" s="45" t="s">
        <v>39</v>
      </c>
      <c r="G140" s="22">
        <v>3320</v>
      </c>
      <c r="H140" s="22">
        <v>3320</v>
      </c>
      <c r="I140" s="230">
        <f t="shared" si="1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2261</v>
      </c>
      <c r="F141" s="45" t="s">
        <v>40</v>
      </c>
      <c r="G141" s="22"/>
      <c r="H141" s="22"/>
      <c r="I141" s="230">
        <f t="shared" si="1"/>
        <v>0</v>
      </c>
    </row>
    <row r="142" spans="1:9" ht="23.25" x14ac:dyDescent="0.35">
      <c r="A142" s="19"/>
      <c r="B142" s="19"/>
      <c r="C142" s="19"/>
      <c r="D142" s="20">
        <v>9995</v>
      </c>
      <c r="E142" s="20">
        <v>2262</v>
      </c>
      <c r="F142" s="45" t="s">
        <v>41</v>
      </c>
      <c r="G142" s="22"/>
      <c r="H142" s="22"/>
      <c r="I142" s="230">
        <f t="shared" si="1"/>
        <v>0</v>
      </c>
    </row>
    <row r="143" spans="1:9" ht="23.25" x14ac:dyDescent="0.35">
      <c r="A143" s="19"/>
      <c r="B143" s="19"/>
      <c r="C143" s="19"/>
      <c r="D143" s="20">
        <v>9995</v>
      </c>
      <c r="E143" s="20">
        <v>2263</v>
      </c>
      <c r="F143" s="45" t="s">
        <v>42</v>
      </c>
      <c r="G143" s="22"/>
      <c r="H143" s="22"/>
      <c r="I143" s="230">
        <f t="shared" si="1"/>
        <v>0</v>
      </c>
    </row>
    <row r="144" spans="1:9" ht="23.25" x14ac:dyDescent="0.35">
      <c r="A144" s="19"/>
      <c r="B144" s="19"/>
      <c r="C144" s="19"/>
      <c r="D144" s="20">
        <v>9995</v>
      </c>
      <c r="E144" s="20">
        <v>2271</v>
      </c>
      <c r="F144" s="45" t="s">
        <v>43</v>
      </c>
      <c r="G144" s="22">
        <v>3206.2</v>
      </c>
      <c r="H144" s="22">
        <v>3206.2</v>
      </c>
      <c r="I144" s="230">
        <f t="shared" si="1"/>
        <v>0</v>
      </c>
    </row>
    <row r="145" spans="1:9" ht="23.25" x14ac:dyDescent="0.35">
      <c r="A145" s="19"/>
      <c r="B145" s="19"/>
      <c r="C145" s="19"/>
      <c r="D145" s="20">
        <v>9995</v>
      </c>
      <c r="E145" s="20">
        <v>2272</v>
      </c>
      <c r="F145" s="45" t="s">
        <v>44</v>
      </c>
      <c r="G145" s="22">
        <v>19436.400000000001</v>
      </c>
      <c r="H145" s="22">
        <v>19436.400000000001</v>
      </c>
      <c r="I145" s="230">
        <f t="shared" si="1"/>
        <v>0</v>
      </c>
    </row>
    <row r="146" spans="1:9" ht="23.25" x14ac:dyDescent="0.35">
      <c r="A146" s="19"/>
      <c r="B146" s="19"/>
      <c r="C146" s="19"/>
      <c r="D146" s="20">
        <v>9995</v>
      </c>
      <c r="E146" s="20">
        <v>2281</v>
      </c>
      <c r="F146" s="45" t="s">
        <v>45</v>
      </c>
      <c r="G146" s="22"/>
      <c r="H146" s="22"/>
      <c r="I146" s="230">
        <f t="shared" si="1"/>
        <v>0</v>
      </c>
    </row>
    <row r="147" spans="1:9" ht="23.25" x14ac:dyDescent="0.35">
      <c r="A147" s="19"/>
      <c r="B147" s="19"/>
      <c r="C147" s="19"/>
      <c r="D147" s="20">
        <v>9995</v>
      </c>
      <c r="E147" s="20">
        <v>2282</v>
      </c>
      <c r="F147" s="45" t="s">
        <v>46</v>
      </c>
      <c r="G147" s="22"/>
      <c r="H147" s="22"/>
      <c r="I147" s="230">
        <f t="shared" si="1"/>
        <v>0</v>
      </c>
    </row>
    <row r="148" spans="1:9" ht="23.25" x14ac:dyDescent="0.35">
      <c r="A148" s="19"/>
      <c r="B148" s="19"/>
      <c r="C148" s="19"/>
      <c r="D148" s="20">
        <v>9995</v>
      </c>
      <c r="E148" s="20">
        <v>2284</v>
      </c>
      <c r="F148" s="45" t="s">
        <v>47</v>
      </c>
      <c r="G148" s="22"/>
      <c r="H148" s="22"/>
      <c r="I148" s="230">
        <f t="shared" si="1"/>
        <v>0</v>
      </c>
    </row>
    <row r="149" spans="1:9" ht="23.25" x14ac:dyDescent="0.35">
      <c r="A149" s="19"/>
      <c r="B149" s="19"/>
      <c r="C149" s="19"/>
      <c r="D149" s="20">
        <v>9995</v>
      </c>
      <c r="E149" s="20">
        <v>2286</v>
      </c>
      <c r="F149" s="45" t="s">
        <v>48</v>
      </c>
      <c r="G149" s="22"/>
      <c r="H149" s="22"/>
      <c r="I149" s="230">
        <f t="shared" si="1"/>
        <v>0</v>
      </c>
    </row>
    <row r="150" spans="1:9" ht="23.25" x14ac:dyDescent="0.35">
      <c r="A150" s="19"/>
      <c r="B150" s="19"/>
      <c r="C150" s="19"/>
      <c r="D150" s="20">
        <v>9995</v>
      </c>
      <c r="E150" s="23">
        <v>2287</v>
      </c>
      <c r="F150" s="45" t="s">
        <v>49</v>
      </c>
      <c r="G150" s="22"/>
      <c r="H150" s="22"/>
      <c r="I150" s="230">
        <f t="shared" si="1"/>
        <v>0</v>
      </c>
    </row>
    <row r="151" spans="1:9" ht="24" thickBot="1" x14ac:dyDescent="0.4">
      <c r="A151" s="19"/>
      <c r="B151" s="19"/>
      <c r="C151" s="19"/>
      <c r="D151" s="20">
        <v>9995</v>
      </c>
      <c r="E151" s="20">
        <v>2288</v>
      </c>
      <c r="F151" s="45" t="s">
        <v>50</v>
      </c>
      <c r="G151" s="22"/>
      <c r="H151" s="22"/>
      <c r="I151" s="230">
        <f t="shared" si="1"/>
        <v>0</v>
      </c>
    </row>
    <row r="152" spans="1:9" ht="24" thickBot="1" x14ac:dyDescent="0.4">
      <c r="A152" s="253"/>
      <c r="B152" s="97"/>
      <c r="C152" s="97"/>
      <c r="D152" s="254"/>
      <c r="E152" s="98"/>
      <c r="F152" s="61" t="s">
        <v>170</v>
      </c>
      <c r="G152" s="62">
        <f>SUM(G122:G151)</f>
        <v>3193160.61</v>
      </c>
      <c r="H152" s="63">
        <f>SUM(H122:H151)</f>
        <v>3193160.61</v>
      </c>
      <c r="I152" s="230">
        <f t="shared" si="1"/>
        <v>0</v>
      </c>
    </row>
    <row r="153" spans="1:9" ht="23.25" x14ac:dyDescent="0.35">
      <c r="A153" s="50"/>
      <c r="B153" s="51"/>
      <c r="C153" s="51"/>
      <c r="D153" s="52"/>
      <c r="E153" s="52"/>
      <c r="F153" s="255" t="s">
        <v>52</v>
      </c>
      <c r="G153" s="54"/>
      <c r="H153" s="256"/>
      <c r="I153" s="230">
        <f t="shared" si="1"/>
        <v>0</v>
      </c>
    </row>
    <row r="154" spans="1:9" ht="23.25" x14ac:dyDescent="0.35">
      <c r="A154" s="19"/>
      <c r="B154" s="19"/>
      <c r="C154" s="19"/>
      <c r="D154" s="20">
        <v>9995</v>
      </c>
      <c r="E154" s="20">
        <v>2311</v>
      </c>
      <c r="F154" s="21" t="s">
        <v>53</v>
      </c>
      <c r="G154" s="22">
        <v>49757.81</v>
      </c>
      <c r="H154" s="22">
        <v>49757.81</v>
      </c>
      <c r="I154" s="230">
        <f t="shared" si="1"/>
        <v>0</v>
      </c>
    </row>
    <row r="155" spans="1:9" ht="23.25" x14ac:dyDescent="0.35">
      <c r="A155" s="19"/>
      <c r="B155" s="19"/>
      <c r="C155" s="19"/>
      <c r="D155" s="20">
        <v>9995</v>
      </c>
      <c r="E155" s="20">
        <v>2313</v>
      </c>
      <c r="F155" s="21" t="s">
        <v>134</v>
      </c>
      <c r="G155" s="22">
        <v>2000</v>
      </c>
      <c r="H155" s="22">
        <v>2000</v>
      </c>
      <c r="I155" s="230"/>
    </row>
    <row r="156" spans="1:9" ht="23.25" x14ac:dyDescent="0.35">
      <c r="A156" s="19"/>
      <c r="B156" s="19"/>
      <c r="C156" s="19"/>
      <c r="D156" s="20">
        <v>9995</v>
      </c>
      <c r="E156" s="20">
        <v>2323</v>
      </c>
      <c r="F156" s="21" t="s">
        <v>54</v>
      </c>
      <c r="G156" s="22"/>
      <c r="H156" s="22"/>
      <c r="I156" s="230">
        <f t="shared" si="1"/>
        <v>0</v>
      </c>
    </row>
    <row r="157" spans="1:9" ht="23.25" x14ac:dyDescent="0.35">
      <c r="A157" s="19"/>
      <c r="B157" s="19"/>
      <c r="C157" s="19"/>
      <c r="D157" s="20">
        <v>9995</v>
      </c>
      <c r="E157" s="20">
        <v>2331</v>
      </c>
      <c r="F157" s="21" t="s">
        <v>55</v>
      </c>
      <c r="G157" s="22">
        <v>335</v>
      </c>
      <c r="H157" s="22">
        <v>335</v>
      </c>
      <c r="I157" s="230">
        <f t="shared" ref="I157:I230" si="2">+G157-H157</f>
        <v>0</v>
      </c>
    </row>
    <row r="158" spans="1:9" ht="23.25" x14ac:dyDescent="0.35">
      <c r="A158" s="19"/>
      <c r="B158" s="19"/>
      <c r="C158" s="19"/>
      <c r="D158" s="20">
        <v>9995</v>
      </c>
      <c r="E158" s="20">
        <v>2332</v>
      </c>
      <c r="F158" s="21" t="s">
        <v>135</v>
      </c>
      <c r="G158" s="22">
        <v>685.9</v>
      </c>
      <c r="H158" s="22">
        <v>685.9</v>
      </c>
      <c r="I158" s="230">
        <f t="shared" si="2"/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2334</v>
      </c>
      <c r="F159" s="21" t="s">
        <v>56</v>
      </c>
      <c r="G159" s="22"/>
      <c r="H159" s="22"/>
      <c r="I159" s="230">
        <f t="shared" si="2"/>
        <v>0</v>
      </c>
    </row>
    <row r="160" spans="1:9" ht="23.25" x14ac:dyDescent="0.35">
      <c r="A160" s="19"/>
      <c r="B160" s="19"/>
      <c r="C160" s="19"/>
      <c r="D160" s="20">
        <v>9995</v>
      </c>
      <c r="E160" s="20">
        <v>2341</v>
      </c>
      <c r="F160" s="21" t="s">
        <v>57</v>
      </c>
      <c r="G160" s="22">
        <v>1058.5</v>
      </c>
      <c r="H160" s="22">
        <v>1058.5</v>
      </c>
      <c r="I160" s="230">
        <f t="shared" si="2"/>
        <v>0</v>
      </c>
    </row>
    <row r="161" spans="1:9" ht="23.25" x14ac:dyDescent="0.35">
      <c r="A161" s="19"/>
      <c r="B161" s="19"/>
      <c r="C161" s="19"/>
      <c r="D161" s="20">
        <v>9995</v>
      </c>
      <c r="E161" s="20">
        <v>2353</v>
      </c>
      <c r="F161" s="21" t="s">
        <v>58</v>
      </c>
      <c r="G161" s="22"/>
      <c r="H161" s="22"/>
      <c r="I161" s="230">
        <f t="shared" si="2"/>
        <v>0</v>
      </c>
    </row>
    <row r="162" spans="1:9" ht="23.25" x14ac:dyDescent="0.35">
      <c r="A162" s="19"/>
      <c r="B162" s="19"/>
      <c r="C162" s="19"/>
      <c r="D162" s="20">
        <v>9995</v>
      </c>
      <c r="E162" s="20">
        <v>2355</v>
      </c>
      <c r="F162" s="21" t="s">
        <v>171</v>
      </c>
      <c r="G162" s="22">
        <v>3658</v>
      </c>
      <c r="H162" s="22">
        <v>3658</v>
      </c>
      <c r="I162" s="230"/>
    </row>
    <row r="163" spans="1:9" ht="23.25" x14ac:dyDescent="0.35">
      <c r="A163" s="19"/>
      <c r="B163" s="19"/>
      <c r="C163" s="19"/>
      <c r="D163" s="20">
        <v>9995</v>
      </c>
      <c r="E163" s="20">
        <v>2363</v>
      </c>
      <c r="F163" s="21" t="s">
        <v>148</v>
      </c>
      <c r="G163" s="22">
        <v>1369.99</v>
      </c>
      <c r="H163" s="22">
        <v>1369.99</v>
      </c>
      <c r="I163" s="230">
        <f t="shared" si="2"/>
        <v>0</v>
      </c>
    </row>
    <row r="164" spans="1:9" ht="23.25" x14ac:dyDescent="0.35">
      <c r="A164" s="19"/>
      <c r="B164" s="19"/>
      <c r="C164" s="19"/>
      <c r="D164" s="20">
        <v>9995</v>
      </c>
      <c r="E164" s="20">
        <v>2371</v>
      </c>
      <c r="F164" s="21" t="s">
        <v>59</v>
      </c>
      <c r="G164" s="22">
        <v>126487.85</v>
      </c>
      <c r="H164" s="22">
        <v>126487.85</v>
      </c>
      <c r="I164" s="230">
        <f t="shared" si="2"/>
        <v>0</v>
      </c>
    </row>
    <row r="165" spans="1:9" ht="23.25" x14ac:dyDescent="0.35">
      <c r="A165" s="19"/>
      <c r="B165" s="19"/>
      <c r="C165" s="19"/>
      <c r="D165" s="20">
        <v>9995</v>
      </c>
      <c r="E165" s="20">
        <v>2372</v>
      </c>
      <c r="F165" s="21" t="s">
        <v>137</v>
      </c>
      <c r="G165" s="22">
        <v>184.95</v>
      </c>
      <c r="H165" s="22">
        <v>184.95</v>
      </c>
      <c r="I165" s="230">
        <f t="shared" si="2"/>
        <v>0</v>
      </c>
    </row>
    <row r="166" spans="1:9" ht="23.25" x14ac:dyDescent="0.35">
      <c r="A166" s="19"/>
      <c r="B166" s="19"/>
      <c r="C166" s="19"/>
      <c r="D166" s="20">
        <v>9995</v>
      </c>
      <c r="E166" s="20">
        <v>2391</v>
      </c>
      <c r="F166" s="21" t="s">
        <v>60</v>
      </c>
      <c r="G166" s="22">
        <v>9073.7000000000007</v>
      </c>
      <c r="H166" s="22">
        <v>9073.7000000000007</v>
      </c>
      <c r="I166" s="230">
        <f t="shared" si="2"/>
        <v>0</v>
      </c>
    </row>
    <row r="167" spans="1:9" ht="23.25" x14ac:dyDescent="0.35">
      <c r="A167" s="19"/>
      <c r="B167" s="19"/>
      <c r="C167" s="19"/>
      <c r="D167" s="20">
        <v>9995</v>
      </c>
      <c r="E167" s="23">
        <v>2392</v>
      </c>
      <c r="F167" s="21" t="s">
        <v>172</v>
      </c>
      <c r="G167" s="22">
        <v>70780.69</v>
      </c>
      <c r="H167" s="22">
        <v>70780.69</v>
      </c>
      <c r="I167" s="230">
        <f t="shared" si="2"/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2394</v>
      </c>
      <c r="F168" s="21" t="s">
        <v>62</v>
      </c>
      <c r="G168" s="22"/>
      <c r="H168" s="22"/>
      <c r="I168" s="230">
        <f t="shared" si="2"/>
        <v>0</v>
      </c>
    </row>
    <row r="169" spans="1:9" ht="23.25" x14ac:dyDescent="0.35">
      <c r="A169" s="19"/>
      <c r="B169" s="19"/>
      <c r="C169" s="19"/>
      <c r="D169" s="20">
        <v>9995</v>
      </c>
      <c r="E169" s="20">
        <v>2395</v>
      </c>
      <c r="F169" s="21" t="s">
        <v>63</v>
      </c>
      <c r="G169" s="22">
        <v>6326.07</v>
      </c>
      <c r="H169" s="22">
        <v>6326.07</v>
      </c>
      <c r="I169" s="230">
        <f t="shared" si="2"/>
        <v>0</v>
      </c>
    </row>
    <row r="170" spans="1:9" ht="23.25" x14ac:dyDescent="0.35">
      <c r="A170" s="19"/>
      <c r="B170" s="19"/>
      <c r="C170" s="19"/>
      <c r="D170" s="20">
        <v>9995</v>
      </c>
      <c r="E170" s="20">
        <v>2396</v>
      </c>
      <c r="F170" s="21" t="s">
        <v>64</v>
      </c>
      <c r="G170" s="22">
        <v>2884.09</v>
      </c>
      <c r="H170" s="22">
        <v>2884.09</v>
      </c>
      <c r="I170" s="230">
        <f t="shared" si="2"/>
        <v>0</v>
      </c>
    </row>
    <row r="171" spans="1:9" ht="23.25" x14ac:dyDescent="0.35">
      <c r="A171" s="56"/>
      <c r="B171" s="56"/>
      <c r="C171" s="56"/>
      <c r="D171" s="24">
        <v>9995</v>
      </c>
      <c r="E171" s="24">
        <v>2398</v>
      </c>
      <c r="F171" s="25" t="s">
        <v>138</v>
      </c>
      <c r="G171" s="26">
        <v>75</v>
      </c>
      <c r="H171" s="26">
        <v>75</v>
      </c>
      <c r="I171" s="230">
        <f t="shared" si="2"/>
        <v>0</v>
      </c>
    </row>
    <row r="172" spans="1:9" ht="24" thickBot="1" x14ac:dyDescent="0.4">
      <c r="A172" s="56"/>
      <c r="B172" s="56"/>
      <c r="C172" s="56"/>
      <c r="D172" s="24">
        <v>9995</v>
      </c>
      <c r="E172" s="24">
        <v>2399</v>
      </c>
      <c r="F172" s="25" t="s">
        <v>65</v>
      </c>
      <c r="G172" s="26">
        <v>731</v>
      </c>
      <c r="H172" s="26">
        <v>731</v>
      </c>
      <c r="I172" s="230">
        <f t="shared" si="2"/>
        <v>0</v>
      </c>
    </row>
    <row r="173" spans="1:9" ht="24" thickBot="1" x14ac:dyDescent="0.4">
      <c r="A173" s="57"/>
      <c r="B173" s="58"/>
      <c r="C173" s="58"/>
      <c r="D173" s="59"/>
      <c r="E173" s="60"/>
      <c r="F173" s="61" t="s">
        <v>173</v>
      </c>
      <c r="G173" s="63">
        <f>SUM(G154:G172)</f>
        <v>275408.55000000005</v>
      </c>
      <c r="H173" s="63">
        <f>SUM(H154:H172)</f>
        <v>275408.55000000005</v>
      </c>
      <c r="I173" s="230">
        <f t="shared" si="2"/>
        <v>0</v>
      </c>
    </row>
    <row r="174" spans="1:9" ht="23.25" x14ac:dyDescent="0.35">
      <c r="A174" s="50"/>
      <c r="B174" s="51"/>
      <c r="C174" s="51"/>
      <c r="D174" s="64"/>
      <c r="E174" s="64"/>
      <c r="F174" s="42" t="s">
        <v>67</v>
      </c>
      <c r="G174" s="65"/>
      <c r="H174" s="55"/>
      <c r="I174" s="230">
        <f t="shared" si="2"/>
        <v>0</v>
      </c>
    </row>
    <row r="175" spans="1:9" ht="23.25" x14ac:dyDescent="0.35">
      <c r="A175" s="19"/>
      <c r="B175" s="19"/>
      <c r="C175" s="19"/>
      <c r="D175" s="20">
        <v>9995</v>
      </c>
      <c r="E175" s="20">
        <v>2611</v>
      </c>
      <c r="F175" s="21" t="s">
        <v>68</v>
      </c>
      <c r="G175" s="22">
        <v>11355.4</v>
      </c>
      <c r="H175" s="22">
        <v>11355.4</v>
      </c>
      <c r="I175" s="230">
        <f t="shared" si="2"/>
        <v>0</v>
      </c>
    </row>
    <row r="176" spans="1:9" ht="23.25" x14ac:dyDescent="0.35">
      <c r="A176" s="19"/>
      <c r="B176" s="19"/>
      <c r="C176" s="19"/>
      <c r="D176" s="20">
        <v>9995</v>
      </c>
      <c r="E176" s="20">
        <v>2613</v>
      </c>
      <c r="F176" s="21" t="s">
        <v>69</v>
      </c>
      <c r="G176" s="22">
        <v>3563.79</v>
      </c>
      <c r="H176" s="22">
        <v>3563.79</v>
      </c>
      <c r="I176" s="230">
        <f t="shared" si="2"/>
        <v>0</v>
      </c>
    </row>
    <row r="177" spans="1:9" ht="23.25" x14ac:dyDescent="0.35">
      <c r="A177" s="19"/>
      <c r="B177" s="19"/>
      <c r="C177" s="19"/>
      <c r="D177" s="20">
        <v>9995</v>
      </c>
      <c r="E177" s="20">
        <v>2614</v>
      </c>
      <c r="F177" s="21" t="s">
        <v>186</v>
      </c>
      <c r="G177" s="22">
        <v>27458.59</v>
      </c>
      <c r="H177" s="22">
        <v>27458.59</v>
      </c>
      <c r="I177" s="230">
        <f t="shared" si="2"/>
        <v>0</v>
      </c>
    </row>
    <row r="178" spans="1:9" ht="23.25" x14ac:dyDescent="0.35">
      <c r="A178" s="19"/>
      <c r="B178" s="19"/>
      <c r="C178" s="19"/>
      <c r="D178" s="20">
        <v>9995</v>
      </c>
      <c r="E178" s="20">
        <v>2623</v>
      </c>
      <c r="F178" s="21" t="s">
        <v>159</v>
      </c>
      <c r="G178" s="22">
        <v>1477.09</v>
      </c>
      <c r="H178" s="22">
        <v>1477.09</v>
      </c>
      <c r="I178" s="230">
        <f t="shared" si="2"/>
        <v>0</v>
      </c>
    </row>
    <row r="179" spans="1:9" ht="23.25" x14ac:dyDescent="0.35">
      <c r="A179" s="19"/>
      <c r="B179" s="19"/>
      <c r="C179" s="19"/>
      <c r="D179" s="20">
        <v>9995</v>
      </c>
      <c r="E179" s="20">
        <v>2641</v>
      </c>
      <c r="F179" s="21" t="s">
        <v>70</v>
      </c>
      <c r="G179" s="22">
        <v>823.24</v>
      </c>
      <c r="H179" s="22">
        <v>823.24</v>
      </c>
      <c r="I179" s="230">
        <f t="shared" si="2"/>
        <v>0</v>
      </c>
    </row>
    <row r="180" spans="1:9" ht="23.25" x14ac:dyDescent="0.35">
      <c r="A180" s="19"/>
      <c r="B180" s="19"/>
      <c r="C180" s="19"/>
      <c r="D180" s="20">
        <v>9995</v>
      </c>
      <c r="E180" s="20">
        <v>2654</v>
      </c>
      <c r="F180" s="21" t="s">
        <v>190</v>
      </c>
      <c r="G180" s="22">
        <v>8302.67</v>
      </c>
      <c r="H180" s="22">
        <v>8302.67</v>
      </c>
      <c r="I180" s="230">
        <f t="shared" si="2"/>
        <v>0</v>
      </c>
    </row>
    <row r="181" spans="1:9" ht="23.25" x14ac:dyDescent="0.35">
      <c r="A181" s="19"/>
      <c r="B181" s="19"/>
      <c r="C181" s="19"/>
      <c r="D181" s="20">
        <v>9995</v>
      </c>
      <c r="E181" s="20">
        <v>2655</v>
      </c>
      <c r="F181" s="21" t="s">
        <v>71</v>
      </c>
      <c r="G181" s="22"/>
      <c r="H181" s="22"/>
      <c r="I181" s="230">
        <f t="shared" si="2"/>
        <v>0</v>
      </c>
    </row>
    <row r="182" spans="1:9" ht="23.25" x14ac:dyDescent="0.35">
      <c r="A182" s="19"/>
      <c r="B182" s="19"/>
      <c r="C182" s="19"/>
      <c r="D182" s="20">
        <v>9995</v>
      </c>
      <c r="E182" s="20">
        <v>2656</v>
      </c>
      <c r="F182" s="21" t="s">
        <v>188</v>
      </c>
      <c r="G182" s="22">
        <v>1314.3</v>
      </c>
      <c r="H182" s="22">
        <v>1314.3</v>
      </c>
      <c r="I182" s="230">
        <f t="shared" si="2"/>
        <v>0</v>
      </c>
    </row>
    <row r="183" spans="1:9" ht="23.25" x14ac:dyDescent="0.35">
      <c r="A183" s="19"/>
      <c r="B183" s="19"/>
      <c r="C183" s="19"/>
      <c r="D183" s="20">
        <v>9995</v>
      </c>
      <c r="E183" s="20">
        <v>2657</v>
      </c>
      <c r="F183" s="21" t="s">
        <v>72</v>
      </c>
      <c r="G183" s="22"/>
      <c r="H183" s="22"/>
      <c r="I183" s="230">
        <f t="shared" si="2"/>
        <v>0</v>
      </c>
    </row>
    <row r="184" spans="1:9" ht="23.25" x14ac:dyDescent="0.35">
      <c r="A184" s="19"/>
      <c r="B184" s="19"/>
      <c r="C184" s="19"/>
      <c r="D184" s="20">
        <v>9995</v>
      </c>
      <c r="E184" s="20">
        <v>2658</v>
      </c>
      <c r="F184" s="21" t="s">
        <v>73</v>
      </c>
      <c r="G184" s="22">
        <v>977429.81</v>
      </c>
      <c r="H184" s="22">
        <v>977429.81</v>
      </c>
      <c r="I184" s="230">
        <f t="shared" si="2"/>
        <v>0</v>
      </c>
    </row>
    <row r="185" spans="1:9" ht="23.25" x14ac:dyDescent="0.35">
      <c r="A185" s="19"/>
      <c r="B185" s="19"/>
      <c r="C185" s="19"/>
      <c r="D185" s="20">
        <v>9995</v>
      </c>
      <c r="E185" s="20">
        <v>2683</v>
      </c>
      <c r="F185" s="25" t="s">
        <v>74</v>
      </c>
      <c r="G185" s="22"/>
      <c r="H185" s="22"/>
      <c r="I185" s="230">
        <f t="shared" si="2"/>
        <v>0</v>
      </c>
    </row>
    <row r="186" spans="1:9" ht="23.25" x14ac:dyDescent="0.35">
      <c r="A186" s="19"/>
      <c r="B186" s="19"/>
      <c r="C186" s="19"/>
      <c r="D186" s="20">
        <v>9995</v>
      </c>
      <c r="E186" s="20">
        <v>2688</v>
      </c>
      <c r="F186" s="25" t="s">
        <v>143</v>
      </c>
      <c r="G186" s="22">
        <v>50147.09</v>
      </c>
      <c r="H186" s="22">
        <v>50147.09</v>
      </c>
      <c r="I186" s="230"/>
    </row>
    <row r="187" spans="1:9" ht="24" thickBot="1" x14ac:dyDescent="0.4">
      <c r="A187" s="19"/>
      <c r="B187" s="19"/>
      <c r="C187" s="19"/>
      <c r="D187" s="20">
        <v>9995</v>
      </c>
      <c r="E187" s="23">
        <v>2712</v>
      </c>
      <c r="F187" s="21" t="s">
        <v>75</v>
      </c>
      <c r="G187" s="22"/>
      <c r="H187" s="22"/>
      <c r="I187" s="230">
        <f t="shared" si="2"/>
        <v>0</v>
      </c>
    </row>
    <row r="188" spans="1:9" ht="24" thickBot="1" x14ac:dyDescent="0.4">
      <c r="A188" s="57"/>
      <c r="B188" s="58"/>
      <c r="C188" s="58"/>
      <c r="D188" s="66"/>
      <c r="E188" s="67"/>
      <c r="F188" s="61" t="s">
        <v>76</v>
      </c>
      <c r="G188" s="62">
        <f>SUM(G175:G187)</f>
        <v>1081871.98</v>
      </c>
      <c r="H188" s="68">
        <f>SUM(H175:H187)</f>
        <v>1081871.98</v>
      </c>
      <c r="I188" s="230">
        <f t="shared" si="2"/>
        <v>0</v>
      </c>
    </row>
    <row r="189" spans="1:9" ht="23.25" x14ac:dyDescent="0.35">
      <c r="A189" s="103"/>
      <c r="B189" s="103"/>
      <c r="C189" s="103"/>
      <c r="D189" s="104"/>
      <c r="E189" s="104"/>
      <c r="F189" s="105"/>
      <c r="G189" s="106"/>
      <c r="H189" s="107"/>
      <c r="I189" s="230">
        <f t="shared" si="2"/>
        <v>0</v>
      </c>
    </row>
    <row r="190" spans="1:9" ht="24" thickBot="1" x14ac:dyDescent="0.4">
      <c r="A190" s="103"/>
      <c r="B190" s="103"/>
      <c r="C190" s="103"/>
      <c r="D190" s="104"/>
      <c r="E190" s="104"/>
      <c r="F190" s="105"/>
      <c r="G190" s="106"/>
      <c r="H190" s="107"/>
      <c r="I190" s="230">
        <f t="shared" si="2"/>
        <v>0</v>
      </c>
    </row>
    <row r="191" spans="1:9" ht="24" thickBot="1" x14ac:dyDescent="0.4">
      <c r="A191" s="57"/>
      <c r="B191" s="58"/>
      <c r="C191" s="58"/>
      <c r="D191" s="108"/>
      <c r="E191" s="109"/>
      <c r="F191" s="61" t="s">
        <v>78</v>
      </c>
      <c r="G191" s="110">
        <f>+G188+G173+G152+G119</f>
        <v>18969794.150000002</v>
      </c>
      <c r="H191" s="111">
        <f>+H188+H173+H152+H119</f>
        <v>18969794.150000002</v>
      </c>
      <c r="I191" s="230">
        <f t="shared" si="2"/>
        <v>0</v>
      </c>
    </row>
    <row r="192" spans="1:9" ht="23.25" x14ac:dyDescent="0.35">
      <c r="A192" s="112"/>
      <c r="B192" s="112"/>
      <c r="C192" s="112"/>
      <c r="D192" s="112"/>
      <c r="E192" s="112"/>
      <c r="F192" s="112"/>
      <c r="G192" s="113"/>
      <c r="H192" s="114"/>
      <c r="I192" s="230">
        <f t="shared" si="2"/>
        <v>0</v>
      </c>
    </row>
    <row r="193" spans="1:9" ht="24" thickBot="1" x14ac:dyDescent="0.4">
      <c r="A193" s="115"/>
      <c r="B193" s="115"/>
      <c r="C193" s="115"/>
      <c r="D193" s="115"/>
      <c r="E193" s="115"/>
      <c r="F193" s="116"/>
      <c r="G193" s="117"/>
      <c r="H193" s="118"/>
      <c r="I193" s="230">
        <f t="shared" si="2"/>
        <v>0</v>
      </c>
    </row>
    <row r="194" spans="1:9" ht="24" thickBot="1" x14ac:dyDescent="0.4">
      <c r="A194" s="84"/>
      <c r="B194" s="85"/>
      <c r="C194" s="85"/>
      <c r="D194" s="85"/>
      <c r="E194" s="85"/>
      <c r="F194" s="79"/>
      <c r="G194" s="79" t="s">
        <v>7</v>
      </c>
      <c r="H194" s="119" t="s">
        <v>8</v>
      </c>
      <c r="I194" s="230"/>
    </row>
    <row r="195" spans="1:9" ht="23.25" x14ac:dyDescent="0.35">
      <c r="A195" s="120" t="s">
        <v>2</v>
      </c>
      <c r="B195" s="121" t="s">
        <v>3</v>
      </c>
      <c r="C195" s="121" t="s">
        <v>79</v>
      </c>
      <c r="D195" s="121" t="s">
        <v>5</v>
      </c>
      <c r="E195" s="121" t="s">
        <v>80</v>
      </c>
      <c r="F195" s="122" t="s">
        <v>81</v>
      </c>
      <c r="G195" s="123"/>
      <c r="H195" s="124"/>
      <c r="I195" s="230">
        <f t="shared" si="2"/>
        <v>0</v>
      </c>
    </row>
    <row r="196" spans="1:9" ht="23.25" x14ac:dyDescent="0.35">
      <c r="A196" s="125">
        <v>98</v>
      </c>
      <c r="B196" s="126"/>
      <c r="C196" s="126"/>
      <c r="D196" s="126">
        <v>9995</v>
      </c>
      <c r="E196" s="126">
        <v>2412</v>
      </c>
      <c r="F196" s="127" t="s">
        <v>82</v>
      </c>
      <c r="G196" s="128">
        <v>188000</v>
      </c>
      <c r="H196" s="128">
        <v>188000</v>
      </c>
      <c r="I196" s="230">
        <f t="shared" si="2"/>
        <v>0</v>
      </c>
    </row>
    <row r="197" spans="1:9" ht="23.25" x14ac:dyDescent="0.35">
      <c r="A197" s="126"/>
      <c r="B197" s="126"/>
      <c r="C197" s="126"/>
      <c r="D197" s="129">
        <v>9995</v>
      </c>
      <c r="E197" s="129">
        <v>2414</v>
      </c>
      <c r="F197" s="130" t="s">
        <v>83</v>
      </c>
      <c r="G197" s="128"/>
      <c r="H197" s="128"/>
      <c r="I197" s="230">
        <f t="shared" si="2"/>
        <v>0</v>
      </c>
    </row>
    <row r="198" spans="1:9" ht="24" thickBot="1" x14ac:dyDescent="0.4">
      <c r="A198" s="131"/>
      <c r="B198" s="131"/>
      <c r="C198" s="131"/>
      <c r="D198" s="132">
        <v>9995</v>
      </c>
      <c r="E198" s="132">
        <v>2416</v>
      </c>
      <c r="F198" s="133" t="s">
        <v>84</v>
      </c>
      <c r="G198" s="134">
        <v>79000</v>
      </c>
      <c r="H198" s="134">
        <v>79000</v>
      </c>
      <c r="I198" s="230">
        <f t="shared" si="2"/>
        <v>0</v>
      </c>
    </row>
    <row r="199" spans="1:9" ht="24" thickBot="1" x14ac:dyDescent="0.4">
      <c r="A199" s="135"/>
      <c r="B199" s="136"/>
      <c r="C199" s="136"/>
      <c r="D199" s="137"/>
      <c r="E199" s="137"/>
      <c r="F199" s="138" t="s">
        <v>85</v>
      </c>
      <c r="G199" s="139">
        <f>SUM(G196:G198)</f>
        <v>267000</v>
      </c>
      <c r="H199" s="140">
        <f>SUM(H196:H198)</f>
        <v>267000</v>
      </c>
      <c r="I199" s="230">
        <f t="shared" si="2"/>
        <v>0</v>
      </c>
    </row>
    <row r="200" spans="1:9" ht="24" thickBot="1" x14ac:dyDescent="0.4">
      <c r="A200" s="141"/>
      <c r="B200" s="141"/>
      <c r="C200" s="141"/>
      <c r="D200" s="142"/>
      <c r="E200" s="142"/>
      <c r="F200" s="143"/>
      <c r="G200" s="118"/>
      <c r="H200" s="118"/>
      <c r="I200" s="230">
        <f t="shared" si="2"/>
        <v>0</v>
      </c>
    </row>
    <row r="201" spans="1:9" ht="24" thickBot="1" x14ac:dyDescent="0.4">
      <c r="A201" s="57"/>
      <c r="B201" s="58"/>
      <c r="C201" s="58"/>
      <c r="D201" s="67"/>
      <c r="E201" s="70"/>
      <c r="F201" s="144" t="s">
        <v>86</v>
      </c>
      <c r="G201" s="111">
        <f>+G199+G191+G99</f>
        <v>168151096.51000002</v>
      </c>
      <c r="H201" s="111">
        <f>+H199+H191+H99</f>
        <v>166996497.49000001</v>
      </c>
      <c r="I201" s="230">
        <f t="shared" si="2"/>
        <v>1154599.0200000107</v>
      </c>
    </row>
    <row r="202" spans="1:9" ht="23.25" x14ac:dyDescent="0.35">
      <c r="A202" s="141"/>
      <c r="B202" s="141"/>
      <c r="C202" s="141"/>
      <c r="D202" s="142"/>
      <c r="E202" s="142"/>
      <c r="F202" s="143"/>
      <c r="G202" s="118"/>
      <c r="H202" s="118"/>
      <c r="I202" s="230">
        <f t="shared" si="2"/>
        <v>0</v>
      </c>
    </row>
    <row r="203" spans="1:9" ht="24" thickBot="1" x14ac:dyDescent="0.4">
      <c r="A203" s="112"/>
      <c r="B203" s="112"/>
      <c r="C203" s="112"/>
      <c r="D203" s="112"/>
      <c r="E203" s="112"/>
      <c r="F203" s="116"/>
      <c r="G203" s="116"/>
      <c r="H203" s="112"/>
      <c r="I203" s="230">
        <f t="shared" si="2"/>
        <v>0</v>
      </c>
    </row>
    <row r="204" spans="1:9" ht="24" thickBot="1" x14ac:dyDescent="0.4">
      <c r="A204" s="262" t="s">
        <v>87</v>
      </c>
      <c r="B204" s="263"/>
      <c r="C204" s="263"/>
      <c r="D204" s="263"/>
      <c r="E204" s="263"/>
      <c r="F204" s="257" t="s">
        <v>88</v>
      </c>
      <c r="G204" s="83" t="s">
        <v>7</v>
      </c>
      <c r="H204" s="83" t="s">
        <v>8</v>
      </c>
      <c r="I204" s="230"/>
    </row>
    <row r="205" spans="1:9" ht="24" thickBot="1" x14ac:dyDescent="0.4">
      <c r="A205" s="145" t="s">
        <v>89</v>
      </c>
      <c r="B205" s="146"/>
      <c r="C205" s="146" t="s">
        <v>90</v>
      </c>
      <c r="D205" s="146"/>
      <c r="E205" s="147"/>
      <c r="F205" s="257" t="s">
        <v>91</v>
      </c>
      <c r="G205" s="148"/>
      <c r="H205" s="148"/>
      <c r="I205" s="230">
        <f t="shared" si="2"/>
        <v>0</v>
      </c>
    </row>
    <row r="206" spans="1:9" ht="23.25" x14ac:dyDescent="0.35">
      <c r="A206" s="8" t="s">
        <v>2</v>
      </c>
      <c r="B206" s="9" t="s">
        <v>3</v>
      </c>
      <c r="C206" s="9" t="s">
        <v>79</v>
      </c>
      <c r="D206" s="9" t="s">
        <v>5</v>
      </c>
      <c r="E206" s="149"/>
      <c r="F206" s="150" t="s">
        <v>81</v>
      </c>
      <c r="G206" s="151"/>
      <c r="H206" s="152"/>
      <c r="I206" s="230">
        <f t="shared" si="2"/>
        <v>0</v>
      </c>
    </row>
    <row r="207" spans="1:9" ht="23.25" x14ac:dyDescent="0.35">
      <c r="A207" s="126"/>
      <c r="B207" s="126"/>
      <c r="C207" s="126"/>
      <c r="D207" s="126">
        <v>9995</v>
      </c>
      <c r="E207" s="126"/>
      <c r="F207" s="127" t="s">
        <v>92</v>
      </c>
      <c r="G207" s="128"/>
      <c r="H207" s="128"/>
      <c r="I207" s="230">
        <f>+G207-H207</f>
        <v>0</v>
      </c>
    </row>
    <row r="208" spans="1:9" ht="23.25" x14ac:dyDescent="0.35">
      <c r="A208" s="126"/>
      <c r="B208" s="126"/>
      <c r="C208" s="126"/>
      <c r="D208" s="126">
        <v>9995</v>
      </c>
      <c r="E208" s="126"/>
      <c r="F208" s="127" t="s">
        <v>93</v>
      </c>
      <c r="G208" s="128"/>
      <c r="H208" s="128"/>
      <c r="I208" s="230">
        <f t="shared" si="2"/>
        <v>0</v>
      </c>
    </row>
    <row r="209" spans="1:9" ht="24" thickBot="1" x14ac:dyDescent="0.4">
      <c r="A209" s="131"/>
      <c r="B209" s="131"/>
      <c r="C209" s="131"/>
      <c r="D209" s="131">
        <v>9995</v>
      </c>
      <c r="E209" s="131"/>
      <c r="F209" s="153" t="s">
        <v>94</v>
      </c>
      <c r="G209" s="134"/>
      <c r="H209" s="134">
        <v>391326</v>
      </c>
      <c r="I209" s="230">
        <f t="shared" si="2"/>
        <v>-391326</v>
      </c>
    </row>
    <row r="210" spans="1:9" ht="24" thickBot="1" x14ac:dyDescent="0.4">
      <c r="A210" s="135"/>
      <c r="B210" s="136"/>
      <c r="C210" s="136"/>
      <c r="D210" s="154"/>
      <c r="E210" s="155"/>
      <c r="F210" s="156" t="s">
        <v>85</v>
      </c>
      <c r="G210" s="139">
        <f>SUM(G207:G209)</f>
        <v>0</v>
      </c>
      <c r="H210" s="140">
        <f>SUM(H207:H209)</f>
        <v>391326</v>
      </c>
      <c r="I210" s="230">
        <f t="shared" si="2"/>
        <v>-391326</v>
      </c>
    </row>
    <row r="211" spans="1:9" ht="24" thickBot="1" x14ac:dyDescent="0.4">
      <c r="A211" s="112"/>
      <c r="B211" s="112"/>
      <c r="C211" s="112"/>
      <c r="D211" s="112"/>
      <c r="E211" s="112"/>
      <c r="F211" s="112"/>
      <c r="G211" s="112"/>
      <c r="H211" s="112"/>
      <c r="I211" s="230">
        <f t="shared" si="2"/>
        <v>0</v>
      </c>
    </row>
    <row r="212" spans="1:9" ht="24" thickBot="1" x14ac:dyDescent="0.4">
      <c r="A212" s="57"/>
      <c r="B212" s="58"/>
      <c r="C212" s="58"/>
      <c r="D212" s="67"/>
      <c r="E212" s="70"/>
      <c r="F212" s="144" t="s">
        <v>95</v>
      </c>
      <c r="G212" s="157">
        <f>+G210+G201</f>
        <v>168151096.51000002</v>
      </c>
      <c r="H212" s="158">
        <f>+H210+H201</f>
        <v>167387823.49000001</v>
      </c>
      <c r="I212" s="230">
        <f t="shared" si="2"/>
        <v>763273.02000001073</v>
      </c>
    </row>
  </sheetData>
  <mergeCells count="3">
    <mergeCell ref="A1:H1"/>
    <mergeCell ref="A2:H2"/>
    <mergeCell ref="A204:E204"/>
  </mergeCells>
  <pageMargins left="0.25" right="0.25" top="0.75" bottom="0.75" header="0.3" footer="0.3"/>
  <pageSetup scale="39" fitToHeight="0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topLeftCell="A8" zoomScale="60" zoomScaleNormal="100" workbookViewId="0">
      <selection activeCell="F20" sqref="F20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268" t="s">
        <v>96</v>
      </c>
      <c r="B2" s="269"/>
      <c r="C2" s="269"/>
      <c r="D2" s="269"/>
      <c r="E2" s="269"/>
      <c r="F2" s="270"/>
    </row>
    <row r="3" spans="1:6" ht="22.5" x14ac:dyDescent="0.3">
      <c r="A3" s="271" t="s">
        <v>97</v>
      </c>
      <c r="B3" s="272"/>
      <c r="C3" s="272"/>
      <c r="D3" s="272"/>
      <c r="E3" s="272"/>
      <c r="F3" s="273"/>
    </row>
    <row r="4" spans="1:6" ht="22.5" x14ac:dyDescent="0.3">
      <c r="A4" s="159"/>
      <c r="B4" s="259"/>
      <c r="C4" s="259"/>
      <c r="D4" s="259"/>
      <c r="E4" s="259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74">
        <v>5139</v>
      </c>
      <c r="C6" s="274"/>
      <c r="D6" s="166"/>
      <c r="E6" s="167"/>
      <c r="F6" s="168"/>
    </row>
    <row r="7" spans="1:6" ht="22.5" x14ac:dyDescent="0.3">
      <c r="A7" s="165" t="s">
        <v>99</v>
      </c>
      <c r="B7" s="275" t="s">
        <v>209</v>
      </c>
      <c r="C7" s="276"/>
      <c r="D7" s="166"/>
      <c r="E7" s="167"/>
      <c r="F7" s="168"/>
    </row>
    <row r="8" spans="1:6" ht="23.25" thickBot="1" x14ac:dyDescent="0.35">
      <c r="A8" s="169" t="s">
        <v>100</v>
      </c>
      <c r="B8" s="277">
        <v>2016</v>
      </c>
      <c r="C8" s="277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78"/>
      <c r="B10" s="279"/>
      <c r="C10" s="279"/>
      <c r="D10" s="279"/>
      <c r="E10" s="279"/>
      <c r="F10" s="280"/>
    </row>
    <row r="11" spans="1:6" x14ac:dyDescent="0.25">
      <c r="A11" s="281" t="s">
        <v>101</v>
      </c>
      <c r="B11" s="282"/>
      <c r="C11" s="282"/>
      <c r="D11" s="283" t="s">
        <v>102</v>
      </c>
      <c r="E11" s="282" t="s">
        <v>103</v>
      </c>
      <c r="F11" s="286" t="s">
        <v>104</v>
      </c>
    </row>
    <row r="12" spans="1:6" x14ac:dyDescent="0.25">
      <c r="A12" s="281"/>
      <c r="B12" s="282"/>
      <c r="C12" s="282"/>
      <c r="D12" s="283"/>
      <c r="E12" s="282"/>
      <c r="F12" s="286"/>
    </row>
    <row r="13" spans="1:6" ht="22.5" x14ac:dyDescent="0.3">
      <c r="A13" s="287" t="s">
        <v>89</v>
      </c>
      <c r="B13" s="288"/>
      <c r="C13" s="288"/>
      <c r="D13" s="284"/>
      <c r="E13" s="285"/>
      <c r="F13" s="258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39412482.990000002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4">
        <v>121642007</v>
      </c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>
        <v>763273.49</v>
      </c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168151096.48000002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67" t="s">
        <v>0</v>
      </c>
      <c r="B26" s="267"/>
      <c r="C26" s="267"/>
      <c r="D26" s="267"/>
      <c r="E26" s="267"/>
      <c r="F26" s="267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265" t="s">
        <v>114</v>
      </c>
      <c r="B28" s="265"/>
      <c r="C28" s="265"/>
      <c r="D28" s="265"/>
      <c r="E28" s="265"/>
      <c r="F28" s="265"/>
    </row>
    <row r="29" spans="1:6" ht="22.5" x14ac:dyDescent="0.3">
      <c r="A29" s="266" t="s">
        <v>210</v>
      </c>
      <c r="B29" s="266"/>
      <c r="C29" s="266"/>
      <c r="D29" s="266"/>
      <c r="E29" s="266"/>
      <c r="F29" s="266"/>
    </row>
    <row r="30" spans="1:6" ht="23.25" thickBot="1" x14ac:dyDescent="0.35">
      <c r="A30" s="265" t="s">
        <v>115</v>
      </c>
      <c r="B30" s="265"/>
      <c r="C30" s="265"/>
      <c r="D30" s="265"/>
      <c r="E30" s="265"/>
      <c r="F30" s="265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115457247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1154599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391326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116220520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115457247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116220520</v>
      </c>
    </row>
    <row r="40" spans="1:6" ht="23.25" thickBot="1" x14ac:dyDescent="0.35">
      <c r="A40" s="173" t="s">
        <v>160</v>
      </c>
      <c r="B40" s="174"/>
      <c r="C40" s="174"/>
      <c r="D40" s="174"/>
      <c r="E40" s="176"/>
      <c r="F40" s="211">
        <f>F37-F39</f>
        <v>-763273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265" t="s">
        <v>120</v>
      </c>
      <c r="B42" s="265"/>
      <c r="C42" s="265"/>
      <c r="D42" s="265"/>
      <c r="E42" s="265"/>
      <c r="F42" s="265"/>
    </row>
    <row r="43" spans="1:6" ht="22.5" x14ac:dyDescent="0.3">
      <c r="A43" s="266" t="s">
        <v>210</v>
      </c>
      <c r="B43" s="266"/>
      <c r="C43" s="266"/>
      <c r="D43" s="266"/>
      <c r="E43" s="266"/>
      <c r="F43" s="266"/>
    </row>
    <row r="44" spans="1:6" ht="22.5" x14ac:dyDescent="0.3">
      <c r="A44" s="265" t="s">
        <v>115</v>
      </c>
      <c r="B44" s="265"/>
      <c r="C44" s="265"/>
      <c r="D44" s="265"/>
      <c r="E44" s="265"/>
      <c r="F44" s="265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308214531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+F15+F17</f>
        <v>45745815.990000002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167387823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186572523.99000001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308214531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186572523.99000001</v>
      </c>
    </row>
    <row r="54" spans="1:6" ht="23.25" thickBot="1" x14ac:dyDescent="0.35">
      <c r="A54" s="173" t="s">
        <v>126</v>
      </c>
      <c r="B54" s="174"/>
      <c r="C54" s="174"/>
      <c r="D54" s="174"/>
      <c r="E54" s="176"/>
      <c r="F54" s="224">
        <f>F51-F53</f>
        <v>121642007.00999999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264" t="s">
        <v>127</v>
      </c>
      <c r="B60" s="264"/>
      <c r="C60" s="264"/>
      <c r="D60" s="210"/>
      <c r="E60" s="210"/>
      <c r="F60" s="210"/>
    </row>
    <row r="61" spans="1:6" ht="22.5" x14ac:dyDescent="0.3">
      <c r="A61" s="264" t="s">
        <v>128</v>
      </c>
      <c r="B61" s="264"/>
      <c r="C61" s="264"/>
      <c r="D61" s="210"/>
      <c r="E61" s="210"/>
      <c r="F61" s="210"/>
    </row>
    <row r="62" spans="1:6" ht="22.5" x14ac:dyDescent="0.3">
      <c r="A62" s="264" t="s">
        <v>129</v>
      </c>
      <c r="B62" s="264"/>
      <c r="C62" s="264"/>
      <c r="D62" s="210"/>
      <c r="E62" s="210"/>
      <c r="F62" s="210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11:C12"/>
    <mergeCell ref="D11:D13"/>
    <mergeCell ref="E11:E13"/>
    <mergeCell ref="F11:F12"/>
    <mergeCell ref="A13:C13"/>
    <mergeCell ref="A26:F26"/>
    <mergeCell ref="A2:F2"/>
    <mergeCell ref="A3:F3"/>
    <mergeCell ref="B6:C6"/>
    <mergeCell ref="B7:C7"/>
    <mergeCell ref="B8:C8"/>
    <mergeCell ref="A10:F10"/>
  </mergeCells>
  <pageMargins left="0.7" right="0.7" top="0.75" bottom="0.75" header="0.3" footer="0.3"/>
  <pageSetup scale="42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view="pageBreakPreview" topLeftCell="A95" zoomScale="60" zoomScaleNormal="100" workbookViewId="0">
      <selection activeCell="G121" sqref="G121"/>
    </sheetView>
  </sheetViews>
  <sheetFormatPr baseColWidth="10" defaultColWidth="11.42578125" defaultRowHeight="15" x14ac:dyDescent="0.25"/>
  <cols>
    <col min="5" max="5" width="18.140625" bestFit="1" customWidth="1"/>
    <col min="6" max="6" width="129.28515625" bestFit="1" customWidth="1"/>
    <col min="7" max="7" width="25.85546875" bestFit="1" customWidth="1"/>
    <col min="8" max="8" width="24.85546875" customWidth="1"/>
    <col min="9" max="9" width="15.42578125" customWidth="1"/>
  </cols>
  <sheetData>
    <row r="1" spans="1:9" ht="23.25" thickBot="1" x14ac:dyDescent="0.35">
      <c r="A1" s="260" t="s">
        <v>0</v>
      </c>
      <c r="B1" s="261"/>
      <c r="C1" s="261"/>
      <c r="D1" s="261"/>
      <c r="E1" s="261"/>
      <c r="F1" s="261"/>
      <c r="G1" s="261"/>
      <c r="H1" s="261"/>
    </row>
    <row r="2" spans="1:9" ht="23.25" thickBot="1" x14ac:dyDescent="0.35">
      <c r="A2" s="260" t="s">
        <v>151</v>
      </c>
      <c r="B2" s="261"/>
      <c r="C2" s="261"/>
      <c r="D2" s="261"/>
      <c r="E2" s="261"/>
      <c r="F2" s="261"/>
      <c r="G2" s="261"/>
      <c r="H2" s="26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24353095.460000001</v>
      </c>
      <c r="H6" s="22">
        <v>24129689.309999999</v>
      </c>
      <c r="I6" s="230">
        <f>+G6-H6</f>
        <v>223406.15000000224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417793.03</v>
      </c>
      <c r="H7" s="22">
        <v>417793.03</v>
      </c>
      <c r="I7" s="230">
        <f t="shared" ref="I7:I85" si="0">+G7-H7</f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>
        <v>52528.24</v>
      </c>
      <c r="H8" s="22">
        <v>52528.24</v>
      </c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1669931.92</v>
      </c>
      <c r="H9" s="22">
        <v>1655765.34</v>
      </c>
      <c r="I9" s="230">
        <f t="shared" si="0"/>
        <v>14166.579999999842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934201.52</v>
      </c>
      <c r="H10" s="22">
        <v>934201.52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1419328.77</v>
      </c>
      <c r="H11" s="22">
        <v>1419328.77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146</v>
      </c>
      <c r="G12" s="22">
        <v>226006.71</v>
      </c>
      <c r="H12" s="22">
        <v>226006.71</v>
      </c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>
        <v>131320.51999999999</v>
      </c>
      <c r="H14" s="22">
        <v>131320.51999999999</v>
      </c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2142</v>
      </c>
      <c r="F15" s="21" t="s">
        <v>130</v>
      </c>
      <c r="G15" s="22"/>
      <c r="H15" s="22"/>
      <c r="I15" s="230">
        <f t="shared" si="0"/>
        <v>0</v>
      </c>
    </row>
    <row r="16" spans="1:9" ht="23.25" x14ac:dyDescent="0.35">
      <c r="A16" s="19"/>
      <c r="B16" s="19"/>
      <c r="C16" s="19"/>
      <c r="D16" s="20">
        <v>9995</v>
      </c>
      <c r="E16" s="20">
        <v>2151</v>
      </c>
      <c r="F16" s="21" t="s">
        <v>18</v>
      </c>
      <c r="G16" s="22">
        <v>1360415.05</v>
      </c>
      <c r="H16" s="22">
        <v>1358423</v>
      </c>
      <c r="I16" s="230">
        <f t="shared" si="0"/>
        <v>1992.0500000000466</v>
      </c>
    </row>
    <row r="17" spans="1:9" ht="23.25" x14ac:dyDescent="0.35">
      <c r="A17" s="19"/>
      <c r="B17" s="19"/>
      <c r="C17" s="19"/>
      <c r="D17" s="20">
        <v>9995</v>
      </c>
      <c r="E17" s="20">
        <v>2152</v>
      </c>
      <c r="F17" s="21" t="s">
        <v>19</v>
      </c>
      <c r="G17" s="22">
        <v>1657968.02</v>
      </c>
      <c r="H17" s="22">
        <v>1656418.2</v>
      </c>
      <c r="I17" s="230">
        <f t="shared" si="0"/>
        <v>1549.8200000000652</v>
      </c>
    </row>
    <row r="18" spans="1:9" ht="24" thickBot="1" x14ac:dyDescent="0.4">
      <c r="A18" s="19"/>
      <c r="B18" s="19"/>
      <c r="C18" s="19"/>
      <c r="D18" s="24">
        <v>9995</v>
      </c>
      <c r="E18" s="24">
        <v>2153</v>
      </c>
      <c r="F18" s="25" t="s">
        <v>20</v>
      </c>
      <c r="G18" s="26">
        <v>155782.84</v>
      </c>
      <c r="H18" s="26">
        <v>155782.84</v>
      </c>
      <c r="I18" s="230">
        <f t="shared" si="0"/>
        <v>0</v>
      </c>
    </row>
    <row r="19" spans="1:9" ht="24" thickBot="1" x14ac:dyDescent="0.4">
      <c r="A19" s="27"/>
      <c r="B19" s="28"/>
      <c r="C19" s="28"/>
      <c r="D19" s="29"/>
      <c r="E19" s="29"/>
      <c r="F19" s="30" t="s">
        <v>21</v>
      </c>
      <c r="G19" s="31">
        <f>SUM(G6:G18)</f>
        <v>32621777.77</v>
      </c>
      <c r="H19" s="31">
        <f>SUM(H6:H18)</f>
        <v>32380663.169999998</v>
      </c>
      <c r="I19" s="230">
        <f t="shared" si="0"/>
        <v>241114.60000000149</v>
      </c>
    </row>
    <row r="20" spans="1:9" ht="24" thickBot="1" x14ac:dyDescent="0.4">
      <c r="A20" s="32"/>
      <c r="B20" s="33"/>
      <c r="C20" s="33"/>
      <c r="D20" s="34"/>
      <c r="E20" s="34"/>
      <c r="F20" s="35"/>
      <c r="G20" s="36"/>
      <c r="H20" s="37"/>
      <c r="I20" s="230">
        <f t="shared" si="0"/>
        <v>0</v>
      </c>
    </row>
    <row r="21" spans="1:9" ht="23.25" x14ac:dyDescent="0.35">
      <c r="A21" s="38"/>
      <c r="B21" s="39"/>
      <c r="C21" s="39"/>
      <c r="D21" s="40"/>
      <c r="E21" s="41"/>
      <c r="F21" s="42" t="s">
        <v>22</v>
      </c>
      <c r="G21" s="43"/>
      <c r="H21" s="44"/>
      <c r="I21" s="230">
        <f t="shared" si="0"/>
        <v>0</v>
      </c>
    </row>
    <row r="22" spans="1:9" ht="23.25" x14ac:dyDescent="0.35">
      <c r="A22" s="19"/>
      <c r="B22" s="19"/>
      <c r="C22" s="19"/>
      <c r="D22" s="20">
        <v>9995</v>
      </c>
      <c r="E22" s="20">
        <v>2212</v>
      </c>
      <c r="F22" s="45" t="s">
        <v>23</v>
      </c>
      <c r="G22" s="22">
        <v>183975.67</v>
      </c>
      <c r="H22" s="22">
        <v>183975.67</v>
      </c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2213</v>
      </c>
      <c r="F23" s="45" t="s">
        <v>24</v>
      </c>
      <c r="G23" s="22">
        <v>1173122.47</v>
      </c>
      <c r="H23" s="22">
        <v>1173122.47</v>
      </c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2214</v>
      </c>
      <c r="F24" s="45" t="s">
        <v>25</v>
      </c>
      <c r="G24" s="22">
        <v>12130</v>
      </c>
      <c r="H24" s="22">
        <v>12130</v>
      </c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2215</v>
      </c>
      <c r="F25" s="45" t="s">
        <v>131</v>
      </c>
      <c r="G25" s="22"/>
      <c r="H25" s="22"/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2216</v>
      </c>
      <c r="F26" s="45" t="s">
        <v>26</v>
      </c>
      <c r="G26" s="22">
        <v>655799.17000000004</v>
      </c>
      <c r="H26" s="22">
        <v>655799.17000000004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2217</v>
      </c>
      <c r="F27" s="45" t="s">
        <v>27</v>
      </c>
      <c r="G27" s="22">
        <v>5828</v>
      </c>
      <c r="H27" s="22">
        <v>5828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2218</v>
      </c>
      <c r="F28" s="45" t="s">
        <v>132</v>
      </c>
      <c r="G28" s="22">
        <v>13702.57</v>
      </c>
      <c r="H28" s="22">
        <v>13702.57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2221</v>
      </c>
      <c r="F29" s="45" t="s">
        <v>28</v>
      </c>
      <c r="G29" s="22">
        <v>575429.36</v>
      </c>
      <c r="H29" s="22">
        <v>575429.36</v>
      </c>
      <c r="I29" s="230">
        <f t="shared" si="0"/>
        <v>0</v>
      </c>
    </row>
    <row r="30" spans="1:9" ht="23.25" x14ac:dyDescent="0.35">
      <c r="A30" s="19"/>
      <c r="B30" s="19"/>
      <c r="C30" s="19"/>
      <c r="D30" s="23">
        <v>9995</v>
      </c>
      <c r="E30" s="23">
        <v>2222</v>
      </c>
      <c r="F30" s="45" t="s">
        <v>29</v>
      </c>
      <c r="G30" s="22">
        <v>664878.55000000005</v>
      </c>
      <c r="H30" s="22">
        <v>664878.55000000005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2231</v>
      </c>
      <c r="F31" s="45" t="s">
        <v>30</v>
      </c>
      <c r="G31" s="22">
        <v>270462.06</v>
      </c>
      <c r="H31" s="22">
        <v>270462.06</v>
      </c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2232</v>
      </c>
      <c r="F32" s="45" t="s">
        <v>31</v>
      </c>
      <c r="G32" s="22"/>
      <c r="H32" s="22"/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2241</v>
      </c>
      <c r="F33" s="45" t="s">
        <v>32</v>
      </c>
      <c r="G33" s="22">
        <v>27100</v>
      </c>
      <c r="H33" s="22">
        <v>27100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2242</v>
      </c>
      <c r="F34" s="45" t="s">
        <v>33</v>
      </c>
      <c r="G34" s="22">
        <v>61253.32</v>
      </c>
      <c r="H34" s="22">
        <v>61253.32</v>
      </c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2243</v>
      </c>
      <c r="F35" s="45" t="s">
        <v>34</v>
      </c>
      <c r="G35" s="22"/>
      <c r="H35" s="22"/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2244</v>
      </c>
      <c r="F36" s="45" t="s">
        <v>35</v>
      </c>
      <c r="G36" s="22">
        <v>18864</v>
      </c>
      <c r="H36" s="22">
        <v>18864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2251</v>
      </c>
      <c r="F37" s="45" t="s">
        <v>36</v>
      </c>
      <c r="G37" s="22">
        <v>1913903.24</v>
      </c>
      <c r="H37" s="22">
        <v>1913903.24</v>
      </c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2253</v>
      </c>
      <c r="F38" s="45" t="s">
        <v>37</v>
      </c>
      <c r="G38" s="22">
        <v>1300</v>
      </c>
      <c r="H38" s="22">
        <v>1300</v>
      </c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2254</v>
      </c>
      <c r="F39" s="45" t="s">
        <v>38</v>
      </c>
      <c r="G39" s="22">
        <v>2400</v>
      </c>
      <c r="H39" s="22">
        <v>2400</v>
      </c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2258</v>
      </c>
      <c r="F40" s="45" t="s">
        <v>39</v>
      </c>
      <c r="G40" s="22">
        <v>41420.5</v>
      </c>
      <c r="H40" s="22">
        <v>41420.5</v>
      </c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2261</v>
      </c>
      <c r="F41" s="45" t="s">
        <v>40</v>
      </c>
      <c r="G41" s="22"/>
      <c r="H41" s="22"/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2262</v>
      </c>
      <c r="F42" s="45" t="s">
        <v>41</v>
      </c>
      <c r="G42" s="22"/>
      <c r="H42" s="22"/>
      <c r="I42" s="230">
        <f t="shared" si="0"/>
        <v>0</v>
      </c>
    </row>
    <row r="43" spans="1:9" ht="23.25" x14ac:dyDescent="0.35">
      <c r="A43" s="19"/>
      <c r="B43" s="19"/>
      <c r="C43" s="19"/>
      <c r="D43" s="20">
        <v>9995</v>
      </c>
      <c r="E43" s="20">
        <v>2263</v>
      </c>
      <c r="F43" s="45" t="s">
        <v>42</v>
      </c>
      <c r="G43" s="22">
        <v>1458953</v>
      </c>
      <c r="H43" s="22">
        <v>1458953</v>
      </c>
      <c r="I43" s="230">
        <f t="shared" si="0"/>
        <v>0</v>
      </c>
    </row>
    <row r="44" spans="1:9" ht="23.25" x14ac:dyDescent="0.35">
      <c r="A44" s="19"/>
      <c r="B44" s="19"/>
      <c r="C44" s="19"/>
      <c r="D44" s="20">
        <v>9995</v>
      </c>
      <c r="E44" s="20">
        <v>2271</v>
      </c>
      <c r="F44" s="45" t="s">
        <v>43</v>
      </c>
      <c r="G44" s="22">
        <v>418120.88</v>
      </c>
      <c r="H44" s="22">
        <v>418120.88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2272</v>
      </c>
      <c r="F45" s="45" t="s">
        <v>44</v>
      </c>
      <c r="G45" s="244">
        <v>610273.68999999994</v>
      </c>
      <c r="H45" s="244">
        <v>502688.76</v>
      </c>
      <c r="I45" s="230">
        <f t="shared" si="0"/>
        <v>107584.92999999993</v>
      </c>
    </row>
    <row r="46" spans="1:9" ht="23.25" x14ac:dyDescent="0.35">
      <c r="A46" s="19"/>
      <c r="B46" s="19"/>
      <c r="C46" s="19"/>
      <c r="D46" s="20">
        <v>9995</v>
      </c>
      <c r="E46" s="20">
        <v>2281</v>
      </c>
      <c r="F46" s="45" t="s">
        <v>45</v>
      </c>
      <c r="G46" s="22"/>
      <c r="H46" s="22"/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2282</v>
      </c>
      <c r="F47" s="45" t="s">
        <v>46</v>
      </c>
      <c r="G47" s="22">
        <v>80343.429999999993</v>
      </c>
      <c r="H47" s="22">
        <v>80343.429999999993</v>
      </c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2284</v>
      </c>
      <c r="F48" s="45" t="s">
        <v>47</v>
      </c>
      <c r="G48" s="22">
        <v>49000</v>
      </c>
      <c r="H48" s="22">
        <v>49000</v>
      </c>
      <c r="I48" s="230">
        <f t="shared" si="0"/>
        <v>0</v>
      </c>
    </row>
    <row r="49" spans="1:9" ht="23.25" x14ac:dyDescent="0.35">
      <c r="A49" s="19"/>
      <c r="B49" s="19"/>
      <c r="C49" s="19"/>
      <c r="D49" s="20">
        <v>9995</v>
      </c>
      <c r="E49" s="20">
        <v>2285</v>
      </c>
      <c r="F49" s="45" t="s">
        <v>133</v>
      </c>
      <c r="G49" s="22"/>
      <c r="H49" s="22"/>
      <c r="I49" s="230">
        <f t="shared" si="0"/>
        <v>0</v>
      </c>
    </row>
    <row r="50" spans="1:9" ht="23.25" x14ac:dyDescent="0.35">
      <c r="A50" s="19"/>
      <c r="B50" s="19"/>
      <c r="C50" s="19"/>
      <c r="D50" s="20">
        <v>9995</v>
      </c>
      <c r="E50" s="20">
        <v>2286</v>
      </c>
      <c r="F50" s="45" t="s">
        <v>48</v>
      </c>
      <c r="G50" s="22">
        <v>932271.87</v>
      </c>
      <c r="H50" s="22">
        <v>932271.87</v>
      </c>
      <c r="I50" s="230">
        <f t="shared" si="0"/>
        <v>0</v>
      </c>
    </row>
    <row r="51" spans="1:9" ht="23.25" x14ac:dyDescent="0.35">
      <c r="A51" s="19"/>
      <c r="B51" s="19"/>
      <c r="C51" s="19"/>
      <c r="D51" s="20">
        <v>9995</v>
      </c>
      <c r="E51" s="23">
        <v>2287</v>
      </c>
      <c r="F51" s="45" t="s">
        <v>49</v>
      </c>
      <c r="G51" s="22">
        <v>2047813.77</v>
      </c>
      <c r="H51" s="22">
        <v>1655424.24</v>
      </c>
      <c r="I51" s="230">
        <f t="shared" si="0"/>
        <v>392389.53</v>
      </c>
    </row>
    <row r="52" spans="1:9" ht="24" thickBot="1" x14ac:dyDescent="0.4">
      <c r="A52" s="19"/>
      <c r="B52" s="19"/>
      <c r="C52" s="19"/>
      <c r="D52" s="20">
        <v>9995</v>
      </c>
      <c r="E52" s="20">
        <v>2288</v>
      </c>
      <c r="F52" s="45" t="s">
        <v>50</v>
      </c>
      <c r="G52" s="22">
        <v>1559.64</v>
      </c>
      <c r="H52" s="22">
        <v>1559.64</v>
      </c>
      <c r="I52" s="230">
        <f t="shared" si="0"/>
        <v>0</v>
      </c>
    </row>
    <row r="53" spans="1:9" ht="24" thickBot="1" x14ac:dyDescent="0.4">
      <c r="A53" s="46"/>
      <c r="B53" s="28"/>
      <c r="C53" s="28"/>
      <c r="D53" s="47"/>
      <c r="E53" s="29"/>
      <c r="F53" s="30" t="s">
        <v>51</v>
      </c>
      <c r="G53" s="48">
        <f>SUM(G22:G52)</f>
        <v>11219905.189999999</v>
      </c>
      <c r="H53" s="49">
        <f>SUM(H22:H52)</f>
        <v>10719930.73</v>
      </c>
      <c r="I53" s="230">
        <f t="shared" si="0"/>
        <v>499974.45999999903</v>
      </c>
    </row>
    <row r="54" spans="1:9" ht="23.25" x14ac:dyDescent="0.35">
      <c r="A54" s="50"/>
      <c r="B54" s="51"/>
      <c r="C54" s="51"/>
      <c r="D54" s="52"/>
      <c r="E54" s="52"/>
      <c r="F54" s="53" t="s">
        <v>52</v>
      </c>
      <c r="G54" s="54"/>
      <c r="H54" s="55"/>
      <c r="I54" s="230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2311</v>
      </c>
      <c r="F55" s="21" t="s">
        <v>53</v>
      </c>
      <c r="G55" s="22">
        <v>364565.15</v>
      </c>
      <c r="H55" s="22">
        <v>364565.15</v>
      </c>
      <c r="I55" s="230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2313</v>
      </c>
      <c r="F56" s="21" t="s">
        <v>134</v>
      </c>
      <c r="G56" s="22">
        <v>2000</v>
      </c>
      <c r="H56" s="22">
        <v>2000</v>
      </c>
      <c r="I56" s="230">
        <f t="shared" si="0"/>
        <v>0</v>
      </c>
    </row>
    <row r="57" spans="1:9" ht="23.25" x14ac:dyDescent="0.35">
      <c r="A57" s="19"/>
      <c r="B57" s="19"/>
      <c r="C57" s="19"/>
      <c r="D57" s="20">
        <v>9995</v>
      </c>
      <c r="E57" s="20">
        <v>2323</v>
      </c>
      <c r="F57" s="21" t="s">
        <v>54</v>
      </c>
      <c r="G57" s="22">
        <v>167491.04</v>
      </c>
      <c r="H57" s="22">
        <v>167491.04</v>
      </c>
      <c r="I57" s="230">
        <f t="shared" si="0"/>
        <v>0</v>
      </c>
    </row>
    <row r="58" spans="1:9" ht="23.25" x14ac:dyDescent="0.35">
      <c r="A58" s="19"/>
      <c r="B58" s="19"/>
      <c r="C58" s="19"/>
      <c r="D58" s="20">
        <v>9995</v>
      </c>
      <c r="E58" s="20">
        <v>2331</v>
      </c>
      <c r="F58" s="21" t="s">
        <v>55</v>
      </c>
      <c r="G58" s="22">
        <v>82835.69</v>
      </c>
      <c r="H58" s="22">
        <v>82835.69</v>
      </c>
      <c r="I58" s="230">
        <f t="shared" si="0"/>
        <v>0</v>
      </c>
    </row>
    <row r="59" spans="1:9" ht="23.25" x14ac:dyDescent="0.35">
      <c r="A59" s="19"/>
      <c r="B59" s="19"/>
      <c r="C59" s="19"/>
      <c r="D59" s="20">
        <v>9995</v>
      </c>
      <c r="E59" s="20">
        <v>2332</v>
      </c>
      <c r="F59" s="21" t="s">
        <v>135</v>
      </c>
      <c r="G59" s="22"/>
      <c r="H59" s="22"/>
      <c r="I59" s="230">
        <f t="shared" si="0"/>
        <v>0</v>
      </c>
    </row>
    <row r="60" spans="1:9" ht="23.25" x14ac:dyDescent="0.35">
      <c r="A60" s="19"/>
      <c r="B60" s="19"/>
      <c r="C60" s="19"/>
      <c r="D60" s="20">
        <v>9995</v>
      </c>
      <c r="E60" s="20">
        <v>2334</v>
      </c>
      <c r="F60" s="21" t="s">
        <v>56</v>
      </c>
      <c r="G60" s="22">
        <v>853475.79</v>
      </c>
      <c r="H60" s="22">
        <v>853475.79</v>
      </c>
      <c r="I60" s="230">
        <f t="shared" si="0"/>
        <v>0</v>
      </c>
    </row>
    <row r="61" spans="1:9" ht="23.25" x14ac:dyDescent="0.35">
      <c r="A61" s="19"/>
      <c r="B61" s="19"/>
      <c r="C61" s="19"/>
      <c r="D61" s="20">
        <v>9995</v>
      </c>
      <c r="E61" s="20">
        <v>2341</v>
      </c>
      <c r="F61" s="21" t="s">
        <v>57</v>
      </c>
      <c r="G61" s="22">
        <v>30644.25</v>
      </c>
      <c r="H61" s="22">
        <v>30644.25</v>
      </c>
      <c r="I61" s="230">
        <f t="shared" si="0"/>
        <v>0</v>
      </c>
    </row>
    <row r="62" spans="1:9" ht="23.25" x14ac:dyDescent="0.35">
      <c r="A62" s="19"/>
      <c r="B62" s="19"/>
      <c r="C62" s="19"/>
      <c r="D62" s="20">
        <v>9995</v>
      </c>
      <c r="E62" s="20">
        <v>2351</v>
      </c>
      <c r="F62" s="21" t="s">
        <v>136</v>
      </c>
      <c r="G62" s="22"/>
      <c r="H62" s="22"/>
      <c r="I62" s="230">
        <f t="shared" si="0"/>
        <v>0</v>
      </c>
    </row>
    <row r="63" spans="1:9" ht="23.25" x14ac:dyDescent="0.35">
      <c r="A63" s="19"/>
      <c r="B63" s="19"/>
      <c r="C63" s="19"/>
      <c r="D63" s="20">
        <v>9995</v>
      </c>
      <c r="E63" s="20">
        <v>2353</v>
      </c>
      <c r="F63" s="21" t="s">
        <v>58</v>
      </c>
      <c r="G63" s="22">
        <v>1056</v>
      </c>
      <c r="H63" s="22">
        <v>1056</v>
      </c>
      <c r="I63" s="230">
        <f t="shared" si="0"/>
        <v>0</v>
      </c>
    </row>
    <row r="64" spans="1:9" ht="23.25" x14ac:dyDescent="0.35">
      <c r="A64" s="19"/>
      <c r="B64" s="19"/>
      <c r="C64" s="19"/>
      <c r="D64" s="20">
        <v>9995</v>
      </c>
      <c r="E64" s="20">
        <v>2362</v>
      </c>
      <c r="F64" s="21" t="s">
        <v>147</v>
      </c>
      <c r="G64" s="22"/>
      <c r="H64" s="22"/>
      <c r="I64" s="230">
        <f t="shared" si="0"/>
        <v>0</v>
      </c>
    </row>
    <row r="65" spans="1:9" ht="23.25" x14ac:dyDescent="0.35">
      <c r="A65" s="19"/>
      <c r="B65" s="19"/>
      <c r="C65" s="19"/>
      <c r="D65" s="20">
        <v>9995</v>
      </c>
      <c r="E65" s="20">
        <v>2363</v>
      </c>
      <c r="F65" s="21" t="s">
        <v>148</v>
      </c>
      <c r="G65" s="22">
        <v>38964.67</v>
      </c>
      <c r="H65" s="22">
        <v>38964.67</v>
      </c>
      <c r="I65" s="230">
        <f t="shared" si="0"/>
        <v>0</v>
      </c>
    </row>
    <row r="66" spans="1:9" ht="23.25" x14ac:dyDescent="0.35">
      <c r="A66" s="19"/>
      <c r="B66" s="19"/>
      <c r="C66" s="19"/>
      <c r="D66" s="20">
        <v>9995</v>
      </c>
      <c r="E66" s="20">
        <v>2371</v>
      </c>
      <c r="F66" s="21" t="s">
        <v>59</v>
      </c>
      <c r="G66" s="22">
        <v>1034662.24</v>
      </c>
      <c r="H66" s="22">
        <v>1034662.24</v>
      </c>
      <c r="I66" s="230">
        <f t="shared" si="0"/>
        <v>0</v>
      </c>
    </row>
    <row r="67" spans="1:9" ht="23.25" x14ac:dyDescent="0.35">
      <c r="A67" s="19"/>
      <c r="B67" s="19"/>
      <c r="C67" s="19"/>
      <c r="D67" s="20">
        <v>9995</v>
      </c>
      <c r="E67" s="20">
        <v>2372</v>
      </c>
      <c r="F67" s="21" t="s">
        <v>137</v>
      </c>
      <c r="G67" s="22"/>
      <c r="H67" s="22"/>
      <c r="I67" s="230">
        <f t="shared" si="0"/>
        <v>0</v>
      </c>
    </row>
    <row r="68" spans="1:9" ht="23.25" x14ac:dyDescent="0.35">
      <c r="A68" s="19"/>
      <c r="B68" s="19"/>
      <c r="C68" s="19"/>
      <c r="D68" s="20">
        <v>9995</v>
      </c>
      <c r="E68" s="20">
        <v>2391</v>
      </c>
      <c r="F68" s="21" t="s">
        <v>60</v>
      </c>
      <c r="G68" s="22">
        <v>169962.51</v>
      </c>
      <c r="H68" s="22">
        <v>169962.51</v>
      </c>
      <c r="I68" s="230">
        <f t="shared" si="0"/>
        <v>0</v>
      </c>
    </row>
    <row r="69" spans="1:9" ht="23.25" x14ac:dyDescent="0.35">
      <c r="A69" s="19"/>
      <c r="B69" s="19"/>
      <c r="C69" s="19"/>
      <c r="D69" s="20">
        <v>9995</v>
      </c>
      <c r="E69" s="23">
        <v>2392</v>
      </c>
      <c r="F69" s="21" t="s">
        <v>61</v>
      </c>
      <c r="G69" s="22">
        <v>199242.64</v>
      </c>
      <c r="H69" s="22">
        <v>199242.64</v>
      </c>
      <c r="I69" s="230">
        <f t="shared" si="0"/>
        <v>0</v>
      </c>
    </row>
    <row r="70" spans="1:9" ht="23.25" x14ac:dyDescent="0.35">
      <c r="A70" s="19"/>
      <c r="B70" s="19"/>
      <c r="C70" s="19"/>
      <c r="D70" s="20">
        <v>9995</v>
      </c>
      <c r="E70" s="20">
        <v>2394</v>
      </c>
      <c r="F70" s="21" t="s">
        <v>62</v>
      </c>
      <c r="G70" s="22"/>
      <c r="H70" s="22"/>
      <c r="I70" s="230">
        <f t="shared" si="0"/>
        <v>0</v>
      </c>
    </row>
    <row r="71" spans="1:9" ht="23.25" x14ac:dyDescent="0.35">
      <c r="A71" s="19"/>
      <c r="B71" s="19"/>
      <c r="C71" s="19"/>
      <c r="D71" s="20">
        <v>9995</v>
      </c>
      <c r="E71" s="20">
        <v>2395</v>
      </c>
      <c r="F71" s="21" t="s">
        <v>63</v>
      </c>
      <c r="G71" s="22">
        <v>17584.7</v>
      </c>
      <c r="H71" s="22">
        <v>17584.7</v>
      </c>
      <c r="I71" s="230">
        <f t="shared" si="0"/>
        <v>0</v>
      </c>
    </row>
    <row r="72" spans="1:9" ht="23.25" x14ac:dyDescent="0.35">
      <c r="A72" s="19"/>
      <c r="B72" s="19"/>
      <c r="C72" s="19"/>
      <c r="D72" s="20">
        <v>9995</v>
      </c>
      <c r="E72" s="20">
        <v>2396</v>
      </c>
      <c r="F72" s="21" t="s">
        <v>64</v>
      </c>
      <c r="G72" s="22">
        <v>140745.38</v>
      </c>
      <c r="H72" s="22">
        <v>140745.38</v>
      </c>
      <c r="I72" s="230">
        <f t="shared" si="0"/>
        <v>0</v>
      </c>
    </row>
    <row r="73" spans="1:9" ht="23.25" x14ac:dyDescent="0.35">
      <c r="A73" s="56"/>
      <c r="B73" s="56"/>
      <c r="C73" s="56"/>
      <c r="D73" s="24">
        <v>9995</v>
      </c>
      <c r="E73" s="24">
        <v>2398</v>
      </c>
      <c r="F73" s="25" t="s">
        <v>138</v>
      </c>
      <c r="G73" s="26">
        <v>53360.5</v>
      </c>
      <c r="H73" s="26">
        <v>53360.5</v>
      </c>
      <c r="I73" s="230">
        <f t="shared" si="0"/>
        <v>0</v>
      </c>
    </row>
    <row r="74" spans="1:9" ht="24" thickBot="1" x14ac:dyDescent="0.4">
      <c r="A74" s="56"/>
      <c r="B74" s="56"/>
      <c r="C74" s="56"/>
      <c r="D74" s="24">
        <v>9995</v>
      </c>
      <c r="E74" s="24">
        <v>2399</v>
      </c>
      <c r="F74" s="25" t="s">
        <v>65</v>
      </c>
      <c r="G74" s="26">
        <v>56579.71</v>
      </c>
      <c r="H74" s="26">
        <v>56579.71</v>
      </c>
      <c r="I74" s="230">
        <f t="shared" si="0"/>
        <v>0</v>
      </c>
    </row>
    <row r="75" spans="1:9" ht="24" thickBot="1" x14ac:dyDescent="0.4">
      <c r="A75" s="57"/>
      <c r="B75" s="58"/>
      <c r="C75" s="58"/>
      <c r="D75" s="59"/>
      <c r="E75" s="60"/>
      <c r="F75" s="61" t="s">
        <v>66</v>
      </c>
      <c r="G75" s="62">
        <f>SUM(G55:G74)</f>
        <v>3213170.27</v>
      </c>
      <c r="H75" s="63">
        <f>SUM(H55:H74)</f>
        <v>3213170.27</v>
      </c>
      <c r="I75" s="230">
        <f t="shared" si="0"/>
        <v>0</v>
      </c>
    </row>
    <row r="76" spans="1:9" ht="23.25" x14ac:dyDescent="0.35">
      <c r="A76" s="50"/>
      <c r="B76" s="51"/>
      <c r="C76" s="51"/>
      <c r="D76" s="64"/>
      <c r="E76" s="64"/>
      <c r="F76" s="42" t="s">
        <v>67</v>
      </c>
      <c r="G76" s="65"/>
      <c r="H76" s="55"/>
      <c r="I76" s="230">
        <f t="shared" si="0"/>
        <v>0</v>
      </c>
    </row>
    <row r="77" spans="1:9" ht="23.25" x14ac:dyDescent="0.35">
      <c r="A77" s="19"/>
      <c r="B77" s="19"/>
      <c r="C77" s="19"/>
      <c r="D77" s="20">
        <v>9995</v>
      </c>
      <c r="E77" s="20">
        <v>2611</v>
      </c>
      <c r="F77" s="21" t="s">
        <v>68</v>
      </c>
      <c r="G77" s="22">
        <v>294911.96999999997</v>
      </c>
      <c r="H77" s="22">
        <v>294911.96999999997</v>
      </c>
      <c r="I77" s="230">
        <f t="shared" si="0"/>
        <v>0</v>
      </c>
    </row>
    <row r="78" spans="1:9" ht="23.25" x14ac:dyDescent="0.35">
      <c r="A78" s="19"/>
      <c r="B78" s="19"/>
      <c r="C78" s="19"/>
      <c r="D78" s="20">
        <v>9995</v>
      </c>
      <c r="E78" s="20">
        <v>2613</v>
      </c>
      <c r="F78" s="21" t="s">
        <v>69</v>
      </c>
      <c r="G78" s="22">
        <v>151034.1</v>
      </c>
      <c r="H78" s="22">
        <v>151034.1</v>
      </c>
      <c r="I78" s="230">
        <f t="shared" si="0"/>
        <v>0</v>
      </c>
    </row>
    <row r="79" spans="1:9" ht="23.25" x14ac:dyDescent="0.35">
      <c r="A79" s="19"/>
      <c r="B79" s="19"/>
      <c r="C79" s="19"/>
      <c r="D79" s="20">
        <v>9995</v>
      </c>
      <c r="E79" s="20">
        <v>2614</v>
      </c>
      <c r="F79" s="21" t="s">
        <v>139</v>
      </c>
      <c r="G79" s="22">
        <v>3739.99</v>
      </c>
      <c r="H79" s="22">
        <v>3739.99</v>
      </c>
      <c r="I79" s="230">
        <f t="shared" si="0"/>
        <v>0</v>
      </c>
    </row>
    <row r="80" spans="1:9" ht="23.25" x14ac:dyDescent="0.35">
      <c r="A80" s="19"/>
      <c r="B80" s="19"/>
      <c r="C80" s="19"/>
      <c r="D80" s="20">
        <v>9995</v>
      </c>
      <c r="E80" s="20">
        <v>2641</v>
      </c>
      <c r="F80" s="21" t="s">
        <v>70</v>
      </c>
      <c r="G80" s="22"/>
      <c r="H80" s="22"/>
      <c r="I80" s="230">
        <f t="shared" si="0"/>
        <v>0</v>
      </c>
    </row>
    <row r="81" spans="1:9" ht="23.25" x14ac:dyDescent="0.35">
      <c r="A81" s="19"/>
      <c r="B81" s="19"/>
      <c r="C81" s="19"/>
      <c r="D81" s="20">
        <v>9995</v>
      </c>
      <c r="E81" s="20">
        <v>2648</v>
      </c>
      <c r="F81" s="21" t="s">
        <v>140</v>
      </c>
      <c r="G81" s="22"/>
      <c r="H81" s="22"/>
      <c r="I81" s="230"/>
    </row>
    <row r="82" spans="1:9" ht="23.25" x14ac:dyDescent="0.35">
      <c r="A82" s="19"/>
      <c r="B82" s="19"/>
      <c r="C82" s="19"/>
      <c r="D82" s="20">
        <v>9995</v>
      </c>
      <c r="E82" s="20">
        <v>2655</v>
      </c>
      <c r="F82" s="21" t="s">
        <v>71</v>
      </c>
      <c r="G82" s="22"/>
      <c r="H82" s="22"/>
      <c r="I82" s="230">
        <f t="shared" si="0"/>
        <v>0</v>
      </c>
    </row>
    <row r="83" spans="1:9" ht="23.25" x14ac:dyDescent="0.35">
      <c r="A83" s="19"/>
      <c r="B83" s="19"/>
      <c r="C83" s="19"/>
      <c r="D83" s="20">
        <v>9995</v>
      </c>
      <c r="E83" s="20">
        <v>2656</v>
      </c>
      <c r="F83" s="21" t="s">
        <v>141</v>
      </c>
      <c r="G83" s="22"/>
      <c r="H83" s="22"/>
      <c r="I83" s="230"/>
    </row>
    <row r="84" spans="1:9" ht="23.25" x14ac:dyDescent="0.35">
      <c r="A84" s="19"/>
      <c r="B84" s="19"/>
      <c r="C84" s="19"/>
      <c r="D84" s="20">
        <v>9995</v>
      </c>
      <c r="E84" s="20">
        <v>2657</v>
      </c>
      <c r="F84" s="21" t="s">
        <v>72</v>
      </c>
      <c r="G84" s="22">
        <v>1458.01</v>
      </c>
      <c r="H84" s="22">
        <v>1458.01</v>
      </c>
      <c r="I84" s="230">
        <f t="shared" si="0"/>
        <v>0</v>
      </c>
    </row>
    <row r="85" spans="1:9" ht="23.25" x14ac:dyDescent="0.35">
      <c r="A85" s="19"/>
      <c r="B85" s="19"/>
      <c r="C85" s="19"/>
      <c r="D85" s="20">
        <v>9995</v>
      </c>
      <c r="E85" s="20">
        <v>2658</v>
      </c>
      <c r="F85" s="21" t="s">
        <v>73</v>
      </c>
      <c r="G85" s="22"/>
      <c r="H85" s="22"/>
      <c r="I85" s="230">
        <f t="shared" si="0"/>
        <v>0</v>
      </c>
    </row>
    <row r="86" spans="1:9" ht="23.25" x14ac:dyDescent="0.35">
      <c r="A86" s="19"/>
      <c r="B86" s="19"/>
      <c r="C86" s="19"/>
      <c r="D86" s="20">
        <v>9995</v>
      </c>
      <c r="E86" s="20">
        <v>2662</v>
      </c>
      <c r="F86" s="25" t="s">
        <v>142</v>
      </c>
      <c r="G86" s="22"/>
      <c r="H86" s="22"/>
      <c r="I86" s="230"/>
    </row>
    <row r="87" spans="1:9" ht="23.25" x14ac:dyDescent="0.35">
      <c r="A87" s="19"/>
      <c r="B87" s="19"/>
      <c r="C87" s="19"/>
      <c r="D87" s="20">
        <v>9995</v>
      </c>
      <c r="E87" s="23">
        <v>2683</v>
      </c>
      <c r="F87" s="25" t="s">
        <v>74</v>
      </c>
      <c r="G87" s="22"/>
      <c r="H87" s="22"/>
      <c r="I87" s="230">
        <f t="shared" ref="I87:I125" si="1">+G87-H87</f>
        <v>0</v>
      </c>
    </row>
    <row r="88" spans="1:9" ht="23.25" x14ac:dyDescent="0.35">
      <c r="A88" s="56"/>
      <c r="B88" s="56"/>
      <c r="C88" s="56"/>
      <c r="D88" s="24">
        <v>9995</v>
      </c>
      <c r="E88" s="234">
        <v>2688</v>
      </c>
      <c r="F88" s="25" t="s">
        <v>143</v>
      </c>
      <c r="G88" s="22"/>
      <c r="H88" s="22"/>
      <c r="I88" s="230"/>
    </row>
    <row r="89" spans="1:9" ht="24" thickBot="1" x14ac:dyDescent="0.4">
      <c r="A89" s="56"/>
      <c r="B89" s="56"/>
      <c r="C89" s="56"/>
      <c r="D89" s="24">
        <v>9995</v>
      </c>
      <c r="E89" s="24">
        <v>2712</v>
      </c>
      <c r="F89" s="21" t="s">
        <v>75</v>
      </c>
      <c r="G89" s="22"/>
      <c r="H89" s="22"/>
      <c r="I89" s="230">
        <f t="shared" si="1"/>
        <v>0</v>
      </c>
    </row>
    <row r="90" spans="1:9" ht="24" thickBot="1" x14ac:dyDescent="0.4">
      <c r="A90" s="57"/>
      <c r="B90" s="58"/>
      <c r="C90" s="58"/>
      <c r="D90" s="66"/>
      <c r="E90" s="67"/>
      <c r="F90" s="61" t="s">
        <v>76</v>
      </c>
      <c r="G90" s="62">
        <f>SUM(G77:G89)</f>
        <v>451144.06999999995</v>
      </c>
      <c r="H90" s="68">
        <f>SUM(H77:H89)</f>
        <v>451144.06999999995</v>
      </c>
      <c r="I90" s="230">
        <f t="shared" si="1"/>
        <v>0</v>
      </c>
    </row>
    <row r="91" spans="1:9" ht="24" thickBot="1" x14ac:dyDescent="0.4">
      <c r="A91" s="32"/>
      <c r="B91" s="69"/>
      <c r="C91" s="69"/>
      <c r="D91" s="70"/>
      <c r="E91" s="70"/>
      <c r="F91" s="35"/>
      <c r="G91" s="36"/>
      <c r="H91" s="37"/>
      <c r="I91" s="230">
        <f t="shared" si="1"/>
        <v>0</v>
      </c>
    </row>
    <row r="92" spans="1:9" ht="24" thickBot="1" x14ac:dyDescent="0.4">
      <c r="A92" s="38"/>
      <c r="B92" s="39"/>
      <c r="C92" s="39"/>
      <c r="D92" s="71"/>
      <c r="E92" s="72"/>
      <c r="F92" s="30" t="s">
        <v>77</v>
      </c>
      <c r="G92" s="73">
        <f>+G90+G75+G53+G19</f>
        <v>47505997.299999997</v>
      </c>
      <c r="H92" s="74">
        <f>+H90+H75+H53+H19</f>
        <v>46764908.239999995</v>
      </c>
      <c r="I92" s="230">
        <f t="shared" si="1"/>
        <v>741089.06000000238</v>
      </c>
    </row>
    <row r="93" spans="1:9" ht="24" thickBot="1" x14ac:dyDescent="0.4">
      <c r="A93" s="32"/>
      <c r="B93" s="69"/>
      <c r="C93" s="69"/>
      <c r="D93" s="70"/>
      <c r="E93" s="70"/>
      <c r="F93" s="75"/>
      <c r="G93" s="76"/>
      <c r="H93" s="77"/>
      <c r="I93" s="230">
        <f t="shared" si="1"/>
        <v>0</v>
      </c>
    </row>
    <row r="94" spans="1:9" ht="24" thickBot="1" x14ac:dyDescent="0.4">
      <c r="A94" s="78" t="s">
        <v>2</v>
      </c>
      <c r="B94" s="79" t="s">
        <v>3</v>
      </c>
      <c r="C94" s="80" t="s">
        <v>4</v>
      </c>
      <c r="D94" s="79" t="s">
        <v>5</v>
      </c>
      <c r="E94" s="79" t="s">
        <v>6</v>
      </c>
      <c r="F94" s="81"/>
      <c r="G94" s="82"/>
      <c r="H94" s="83"/>
      <c r="I94" s="230">
        <f t="shared" si="1"/>
        <v>0</v>
      </c>
    </row>
    <row r="95" spans="1:9" ht="24" thickBot="1" x14ac:dyDescent="0.4">
      <c r="A95" s="84">
        <v>11</v>
      </c>
      <c r="B95" s="85"/>
      <c r="C95" s="86">
        <v>2</v>
      </c>
      <c r="D95" s="85"/>
      <c r="E95" s="14"/>
      <c r="F95" s="87" t="s">
        <v>9</v>
      </c>
      <c r="G95" s="88" t="s">
        <v>7</v>
      </c>
      <c r="H95" s="89" t="s">
        <v>8</v>
      </c>
      <c r="I95" s="230"/>
    </row>
    <row r="96" spans="1:9" ht="23.25" x14ac:dyDescent="0.35">
      <c r="A96" s="90"/>
      <c r="B96" s="91"/>
      <c r="C96" s="91"/>
      <c r="D96" s="92">
        <v>100</v>
      </c>
      <c r="E96" s="93">
        <v>2111</v>
      </c>
      <c r="F96" s="94" t="s">
        <v>10</v>
      </c>
      <c r="G96" s="95">
        <v>5240865.5199999996</v>
      </c>
      <c r="H96" s="95">
        <v>5240865.5199999996</v>
      </c>
      <c r="I96" s="230">
        <f t="shared" si="1"/>
        <v>0</v>
      </c>
    </row>
    <row r="97" spans="1:9" ht="23.25" x14ac:dyDescent="0.35">
      <c r="A97" s="19"/>
      <c r="B97" s="19"/>
      <c r="C97" s="19"/>
      <c r="D97" s="236">
        <v>100</v>
      </c>
      <c r="E97" s="93">
        <v>2151</v>
      </c>
      <c r="F97" s="21" t="s">
        <v>18</v>
      </c>
      <c r="G97" s="22">
        <v>361141.72</v>
      </c>
      <c r="H97" s="22">
        <v>361141.72</v>
      </c>
      <c r="I97" s="230">
        <f t="shared" si="1"/>
        <v>0</v>
      </c>
    </row>
    <row r="98" spans="1:9" ht="23.25" x14ac:dyDescent="0.35">
      <c r="A98" s="19"/>
      <c r="B98" s="19"/>
      <c r="C98" s="19"/>
      <c r="D98" s="236">
        <v>100</v>
      </c>
      <c r="E98" s="93">
        <v>2152</v>
      </c>
      <c r="F98" s="21" t="s">
        <v>19</v>
      </c>
      <c r="G98" s="22">
        <v>368648.11</v>
      </c>
      <c r="H98" s="22">
        <v>368648.11</v>
      </c>
      <c r="I98" s="230">
        <f t="shared" si="1"/>
        <v>0</v>
      </c>
    </row>
    <row r="99" spans="1:9" ht="24" thickBot="1" x14ac:dyDescent="0.4">
      <c r="A99" s="56"/>
      <c r="B99" s="56"/>
      <c r="C99" s="56"/>
      <c r="D99" s="237">
        <v>100</v>
      </c>
      <c r="E99" s="235">
        <v>2153</v>
      </c>
      <c r="F99" s="25" t="s">
        <v>20</v>
      </c>
      <c r="G99" s="26">
        <v>44585.34</v>
      </c>
      <c r="H99" s="26">
        <v>44585.34</v>
      </c>
      <c r="I99" s="230">
        <f t="shared" si="1"/>
        <v>0</v>
      </c>
    </row>
    <row r="100" spans="1:9" ht="24" thickBot="1" x14ac:dyDescent="0.4">
      <c r="A100" s="96"/>
      <c r="B100" s="97"/>
      <c r="C100" s="97"/>
      <c r="D100" s="98"/>
      <c r="E100" s="98"/>
      <c r="F100" s="99" t="s">
        <v>21</v>
      </c>
      <c r="G100" s="100">
        <f>SUM(G96:G99)</f>
        <v>6015240.6899999995</v>
      </c>
      <c r="H100" s="101">
        <f>SUM(H96:H99)</f>
        <v>6015240.6899999995</v>
      </c>
      <c r="I100" s="230">
        <f t="shared" si="1"/>
        <v>0</v>
      </c>
    </row>
    <row r="101" spans="1:9" ht="24" thickBot="1" x14ac:dyDescent="0.4">
      <c r="A101" s="32"/>
      <c r="B101" s="33"/>
      <c r="C101" s="33"/>
      <c r="D101" s="34"/>
      <c r="E101" s="34"/>
      <c r="F101" s="35"/>
      <c r="G101" s="36"/>
      <c r="H101" s="102"/>
      <c r="I101" s="230">
        <f t="shared" si="1"/>
        <v>0</v>
      </c>
    </row>
    <row r="102" spans="1:9" ht="23.25" x14ac:dyDescent="0.35">
      <c r="A102" s="103"/>
      <c r="B102" s="103"/>
      <c r="C102" s="103"/>
      <c r="D102" s="104"/>
      <c r="E102" s="104"/>
      <c r="F102" s="105"/>
      <c r="G102" s="106"/>
      <c r="H102" s="107"/>
      <c r="I102" s="230">
        <f t="shared" si="1"/>
        <v>0</v>
      </c>
    </row>
    <row r="103" spans="1:9" ht="24" thickBot="1" x14ac:dyDescent="0.4">
      <c r="A103" s="103"/>
      <c r="B103" s="103"/>
      <c r="C103" s="103"/>
      <c r="D103" s="104"/>
      <c r="E103" s="104"/>
      <c r="F103" s="105"/>
      <c r="G103" s="106"/>
      <c r="H103" s="107"/>
      <c r="I103" s="230">
        <f t="shared" si="1"/>
        <v>0</v>
      </c>
    </row>
    <row r="104" spans="1:9" ht="24" thickBot="1" x14ac:dyDescent="0.4">
      <c r="A104" s="57"/>
      <c r="B104" s="58"/>
      <c r="C104" s="58"/>
      <c r="D104" s="108"/>
      <c r="E104" s="109"/>
      <c r="F104" s="61" t="s">
        <v>78</v>
      </c>
      <c r="G104" s="110">
        <f>G92+G100</f>
        <v>53521237.989999995</v>
      </c>
      <c r="H104" s="111">
        <f>H92+H100</f>
        <v>52780148.929999992</v>
      </c>
      <c r="I104" s="230">
        <f t="shared" si="1"/>
        <v>741089.06000000238</v>
      </c>
    </row>
    <row r="105" spans="1:9" ht="23.25" x14ac:dyDescent="0.35">
      <c r="A105" s="112"/>
      <c r="B105" s="112"/>
      <c r="C105" s="112"/>
      <c r="D105" s="112"/>
      <c r="E105" s="112"/>
      <c r="F105" s="112"/>
      <c r="G105" s="113"/>
      <c r="H105" s="114"/>
      <c r="I105" s="230">
        <f t="shared" si="1"/>
        <v>0</v>
      </c>
    </row>
    <row r="106" spans="1:9" ht="24" thickBot="1" x14ac:dyDescent="0.4">
      <c r="A106" s="115"/>
      <c r="B106" s="115"/>
      <c r="C106" s="115"/>
      <c r="D106" s="115"/>
      <c r="E106" s="115"/>
      <c r="F106" s="116"/>
      <c r="G106" s="117"/>
      <c r="H106" s="118"/>
      <c r="I106" s="230">
        <f t="shared" si="1"/>
        <v>0</v>
      </c>
    </row>
    <row r="107" spans="1:9" ht="24" thickBot="1" x14ac:dyDescent="0.4">
      <c r="A107" s="84"/>
      <c r="B107" s="85"/>
      <c r="C107" s="85"/>
      <c r="D107" s="85"/>
      <c r="E107" s="85"/>
      <c r="F107" s="79"/>
      <c r="G107" s="79" t="s">
        <v>7</v>
      </c>
      <c r="H107" s="119" t="s">
        <v>8</v>
      </c>
      <c r="I107" s="230"/>
    </row>
    <row r="108" spans="1:9" ht="23.25" x14ac:dyDescent="0.35">
      <c r="A108" s="120" t="s">
        <v>2</v>
      </c>
      <c r="B108" s="121" t="s">
        <v>3</v>
      </c>
      <c r="C108" s="121" t="s">
        <v>79</v>
      </c>
      <c r="D108" s="121" t="s">
        <v>5</v>
      </c>
      <c r="E108" s="121" t="s">
        <v>80</v>
      </c>
      <c r="F108" s="122" t="s">
        <v>81</v>
      </c>
      <c r="G108" s="123"/>
      <c r="H108" s="124"/>
      <c r="I108" s="230">
        <f t="shared" si="1"/>
        <v>0</v>
      </c>
    </row>
    <row r="109" spans="1:9" ht="23.25" x14ac:dyDescent="0.35">
      <c r="A109" s="125">
        <v>98</v>
      </c>
      <c r="B109" s="126"/>
      <c r="C109" s="126"/>
      <c r="D109" s="126">
        <v>9995</v>
      </c>
      <c r="E109" s="126">
        <v>2412</v>
      </c>
      <c r="F109" s="127" t="s">
        <v>82</v>
      </c>
      <c r="G109" s="128">
        <v>43000</v>
      </c>
      <c r="H109" s="128">
        <v>43000</v>
      </c>
      <c r="I109" s="230">
        <f t="shared" si="1"/>
        <v>0</v>
      </c>
    </row>
    <row r="110" spans="1:9" ht="23.25" x14ac:dyDescent="0.35">
      <c r="A110" s="126"/>
      <c r="B110" s="126"/>
      <c r="C110" s="126"/>
      <c r="D110" s="129">
        <v>9995</v>
      </c>
      <c r="E110" s="129">
        <v>2414</v>
      </c>
      <c r="F110" s="130" t="s">
        <v>83</v>
      </c>
      <c r="G110" s="128">
        <v>469615.32</v>
      </c>
      <c r="H110" s="128">
        <v>469615.32</v>
      </c>
      <c r="I110" s="230">
        <f t="shared" si="1"/>
        <v>0</v>
      </c>
    </row>
    <row r="111" spans="1:9" ht="24" thickBot="1" x14ac:dyDescent="0.4">
      <c r="A111" s="131"/>
      <c r="B111" s="131"/>
      <c r="C111" s="131"/>
      <c r="D111" s="132">
        <v>9995</v>
      </c>
      <c r="E111" s="132">
        <v>2416</v>
      </c>
      <c r="F111" s="133" t="s">
        <v>84</v>
      </c>
      <c r="G111" s="134">
        <v>45900</v>
      </c>
      <c r="H111" s="134">
        <v>45900</v>
      </c>
      <c r="I111" s="230">
        <f t="shared" si="1"/>
        <v>0</v>
      </c>
    </row>
    <row r="112" spans="1:9" ht="24" thickBot="1" x14ac:dyDescent="0.4">
      <c r="A112" s="135"/>
      <c r="B112" s="136"/>
      <c r="C112" s="136"/>
      <c r="D112" s="137"/>
      <c r="E112" s="137"/>
      <c r="F112" s="138" t="s">
        <v>85</v>
      </c>
      <c r="G112" s="139">
        <f>SUM(G109:G111)</f>
        <v>558515.32000000007</v>
      </c>
      <c r="H112" s="140">
        <f>SUM(H109:H111)</f>
        <v>558515.32000000007</v>
      </c>
      <c r="I112" s="230">
        <f t="shared" si="1"/>
        <v>0</v>
      </c>
    </row>
    <row r="113" spans="1:9" ht="24" thickBot="1" x14ac:dyDescent="0.4">
      <c r="A113" s="141"/>
      <c r="B113" s="141"/>
      <c r="C113" s="141"/>
      <c r="D113" s="142"/>
      <c r="E113" s="142"/>
      <c r="F113" s="143"/>
      <c r="G113" s="118"/>
      <c r="H113" s="118"/>
      <c r="I113" s="230">
        <f t="shared" si="1"/>
        <v>0</v>
      </c>
    </row>
    <row r="114" spans="1:9" ht="24" thickBot="1" x14ac:dyDescent="0.4">
      <c r="A114" s="57"/>
      <c r="B114" s="58"/>
      <c r="C114" s="58"/>
      <c r="D114" s="67"/>
      <c r="E114" s="70"/>
      <c r="F114" s="144" t="s">
        <v>86</v>
      </c>
      <c r="G114" s="157">
        <f>G92+G100+G112</f>
        <v>54079753.309999995</v>
      </c>
      <c r="H114" s="111">
        <f>H92+H100+H112</f>
        <v>53338664.249999993</v>
      </c>
      <c r="I114" s="230">
        <f t="shared" si="1"/>
        <v>741089.06000000238</v>
      </c>
    </row>
    <row r="115" spans="1:9" ht="23.25" x14ac:dyDescent="0.35">
      <c r="A115" s="141"/>
      <c r="B115" s="141"/>
      <c r="C115" s="141"/>
      <c r="D115" s="142"/>
      <c r="E115" s="142"/>
      <c r="F115" s="143"/>
      <c r="G115" s="118"/>
      <c r="H115" s="118"/>
      <c r="I115" s="230">
        <f t="shared" si="1"/>
        <v>0</v>
      </c>
    </row>
    <row r="116" spans="1:9" ht="24" thickBot="1" x14ac:dyDescent="0.4">
      <c r="A116" s="112"/>
      <c r="B116" s="112"/>
      <c r="C116" s="112"/>
      <c r="D116" s="112"/>
      <c r="E116" s="112"/>
      <c r="F116" s="116"/>
      <c r="G116" s="116"/>
      <c r="H116" s="112"/>
      <c r="I116" s="230">
        <f t="shared" si="1"/>
        <v>0</v>
      </c>
    </row>
    <row r="117" spans="1:9" ht="24" thickBot="1" x14ac:dyDescent="0.4">
      <c r="A117" s="262" t="s">
        <v>87</v>
      </c>
      <c r="B117" s="263"/>
      <c r="C117" s="263"/>
      <c r="D117" s="263"/>
      <c r="E117" s="263"/>
      <c r="F117" s="238" t="s">
        <v>88</v>
      </c>
      <c r="G117" s="83" t="s">
        <v>7</v>
      </c>
      <c r="H117" s="83" t="s">
        <v>8</v>
      </c>
      <c r="I117" s="230"/>
    </row>
    <row r="118" spans="1:9" ht="24" thickBot="1" x14ac:dyDescent="0.4">
      <c r="A118" s="145" t="s">
        <v>89</v>
      </c>
      <c r="B118" s="146"/>
      <c r="C118" s="146" t="s">
        <v>90</v>
      </c>
      <c r="D118" s="146"/>
      <c r="E118" s="147"/>
      <c r="F118" s="238" t="s">
        <v>91</v>
      </c>
      <c r="G118" s="148"/>
      <c r="H118" s="148"/>
      <c r="I118" s="230">
        <f t="shared" si="1"/>
        <v>0</v>
      </c>
    </row>
    <row r="119" spans="1:9" ht="23.25" x14ac:dyDescent="0.35">
      <c r="A119" s="8" t="s">
        <v>2</v>
      </c>
      <c r="B119" s="9" t="s">
        <v>3</v>
      </c>
      <c r="C119" s="9" t="s">
        <v>79</v>
      </c>
      <c r="D119" s="9" t="s">
        <v>5</v>
      </c>
      <c r="E119" s="149"/>
      <c r="F119" s="150" t="s">
        <v>81</v>
      </c>
      <c r="G119" s="151"/>
      <c r="H119" s="152"/>
      <c r="I119" s="230">
        <f t="shared" si="1"/>
        <v>0</v>
      </c>
    </row>
    <row r="120" spans="1:9" ht="23.25" x14ac:dyDescent="0.35">
      <c r="A120" s="126"/>
      <c r="B120" s="126"/>
      <c r="C120" s="126"/>
      <c r="D120" s="126">
        <v>9995</v>
      </c>
      <c r="E120" s="126"/>
      <c r="F120" s="127" t="s">
        <v>92</v>
      </c>
      <c r="G120" s="128"/>
      <c r="H120" s="128"/>
      <c r="I120" s="230">
        <f t="shared" si="1"/>
        <v>0</v>
      </c>
    </row>
    <row r="121" spans="1:9" ht="23.25" x14ac:dyDescent="0.35">
      <c r="A121" s="126"/>
      <c r="B121" s="126"/>
      <c r="C121" s="126"/>
      <c r="D121" s="126">
        <v>9995</v>
      </c>
      <c r="E121" s="126"/>
      <c r="F121" s="127" t="s">
        <v>93</v>
      </c>
      <c r="G121" s="134"/>
      <c r="H121" s="128"/>
      <c r="I121" s="230">
        <f t="shared" si="1"/>
        <v>0</v>
      </c>
    </row>
    <row r="122" spans="1:9" ht="24" thickBot="1" x14ac:dyDescent="0.4">
      <c r="A122" s="131"/>
      <c r="B122" s="131"/>
      <c r="C122" s="131"/>
      <c r="D122" s="131">
        <v>9995</v>
      </c>
      <c r="E122" s="131"/>
      <c r="F122" s="153" t="s">
        <v>94</v>
      </c>
      <c r="G122" s="134"/>
      <c r="H122" s="134">
        <v>447472</v>
      </c>
      <c r="I122" s="230">
        <f t="shared" si="1"/>
        <v>-447472</v>
      </c>
    </row>
    <row r="123" spans="1:9" ht="24" thickBot="1" x14ac:dyDescent="0.4">
      <c r="A123" s="135"/>
      <c r="B123" s="136"/>
      <c r="C123" s="136"/>
      <c r="D123" s="154"/>
      <c r="E123" s="155"/>
      <c r="F123" s="156" t="s">
        <v>85</v>
      </c>
      <c r="G123" s="139">
        <f>SUM(G120:G122)</f>
        <v>0</v>
      </c>
      <c r="H123" s="140">
        <f>SUM(H120:H122)</f>
        <v>447472</v>
      </c>
      <c r="I123" s="230">
        <f t="shared" si="1"/>
        <v>-447472</v>
      </c>
    </row>
    <row r="124" spans="1:9" ht="24" thickBot="1" x14ac:dyDescent="0.4">
      <c r="A124" s="112"/>
      <c r="B124" s="112"/>
      <c r="C124" s="112"/>
      <c r="D124" s="112"/>
      <c r="E124" s="112"/>
      <c r="F124" s="112"/>
      <c r="G124" s="112"/>
      <c r="H124" s="112"/>
      <c r="I124" s="230">
        <f t="shared" si="1"/>
        <v>0</v>
      </c>
    </row>
    <row r="125" spans="1:9" ht="24" thickBot="1" x14ac:dyDescent="0.4">
      <c r="A125" s="57"/>
      <c r="B125" s="58"/>
      <c r="C125" s="58"/>
      <c r="D125" s="67"/>
      <c r="E125" s="70"/>
      <c r="F125" s="144" t="s">
        <v>95</v>
      </c>
      <c r="G125" s="157">
        <f>+G123+G114</f>
        <v>54079753.309999995</v>
      </c>
      <c r="H125" s="158">
        <f>+H123+H114</f>
        <v>53786136.249999993</v>
      </c>
      <c r="I125" s="230">
        <f t="shared" si="1"/>
        <v>293617.06000000238</v>
      </c>
    </row>
  </sheetData>
  <mergeCells count="3">
    <mergeCell ref="A1:H1"/>
    <mergeCell ref="A2:H2"/>
    <mergeCell ref="A117:E117"/>
  </mergeCells>
  <pageMargins left="0.25" right="0.25" top="0.75" bottom="0.75" header="0.3" footer="0.3"/>
  <pageSetup scale="39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zoomScale="60" zoomScaleNormal="100" workbookViewId="0">
      <selection activeCell="A42" sqref="A42:F42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268" t="s">
        <v>96</v>
      </c>
      <c r="B2" s="269"/>
      <c r="C2" s="269"/>
      <c r="D2" s="269"/>
      <c r="E2" s="269"/>
      <c r="F2" s="270"/>
    </row>
    <row r="3" spans="1:6" ht="22.5" x14ac:dyDescent="0.3">
      <c r="A3" s="271" t="s">
        <v>97</v>
      </c>
      <c r="B3" s="272"/>
      <c r="C3" s="272"/>
      <c r="D3" s="272"/>
      <c r="E3" s="272"/>
      <c r="F3" s="273"/>
    </row>
    <row r="4" spans="1:6" ht="22.5" x14ac:dyDescent="0.3">
      <c r="A4" s="159"/>
      <c r="B4" s="239"/>
      <c r="C4" s="239"/>
      <c r="D4" s="239"/>
      <c r="E4" s="239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74">
        <v>5139</v>
      </c>
      <c r="C6" s="274"/>
      <c r="D6" s="166"/>
      <c r="E6" s="167"/>
      <c r="F6" s="168"/>
    </row>
    <row r="7" spans="1:6" ht="22.5" x14ac:dyDescent="0.3">
      <c r="A7" s="165" t="s">
        <v>99</v>
      </c>
      <c r="B7" s="275" t="s">
        <v>145</v>
      </c>
      <c r="C7" s="276"/>
      <c r="D7" s="166"/>
      <c r="E7" s="167"/>
      <c r="F7" s="168"/>
    </row>
    <row r="8" spans="1:6" ht="23.25" thickBot="1" x14ac:dyDescent="0.35">
      <c r="A8" s="169" t="s">
        <v>100</v>
      </c>
      <c r="B8" s="277">
        <v>2016</v>
      </c>
      <c r="C8" s="277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78"/>
      <c r="B10" s="279"/>
      <c r="C10" s="279"/>
      <c r="D10" s="279"/>
      <c r="E10" s="279"/>
      <c r="F10" s="280"/>
    </row>
    <row r="11" spans="1:6" x14ac:dyDescent="0.25">
      <c r="A11" s="281" t="s">
        <v>101</v>
      </c>
      <c r="B11" s="282"/>
      <c r="C11" s="282"/>
      <c r="D11" s="283" t="s">
        <v>102</v>
      </c>
      <c r="E11" s="282" t="s">
        <v>103</v>
      </c>
      <c r="F11" s="286" t="s">
        <v>104</v>
      </c>
    </row>
    <row r="12" spans="1:6" x14ac:dyDescent="0.25">
      <c r="A12" s="281"/>
      <c r="B12" s="282"/>
      <c r="C12" s="282"/>
      <c r="D12" s="283"/>
      <c r="E12" s="282"/>
      <c r="F12" s="286"/>
    </row>
    <row r="13" spans="1:6" ht="22.5" x14ac:dyDescent="0.3">
      <c r="A13" s="287" t="s">
        <v>89</v>
      </c>
      <c r="B13" s="288"/>
      <c r="C13" s="288"/>
      <c r="D13" s="284"/>
      <c r="E13" s="285"/>
      <c r="F13" s="240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44620157.729999997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4">
        <v>2832645</v>
      </c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>
        <v>293617</v>
      </c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54079752.729999997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67" t="s">
        <v>0</v>
      </c>
      <c r="B26" s="267"/>
      <c r="C26" s="267"/>
      <c r="D26" s="267"/>
      <c r="E26" s="267"/>
      <c r="F26" s="267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265" t="s">
        <v>114</v>
      </c>
      <c r="B28" s="265"/>
      <c r="C28" s="265"/>
      <c r="D28" s="265"/>
      <c r="E28" s="265"/>
      <c r="F28" s="265"/>
    </row>
    <row r="29" spans="1:6" ht="22.5" x14ac:dyDescent="0.3">
      <c r="A29" s="266" t="s">
        <v>154</v>
      </c>
      <c r="B29" s="266"/>
      <c r="C29" s="266"/>
      <c r="D29" s="266"/>
      <c r="E29" s="266"/>
      <c r="F29" s="266"/>
    </row>
    <row r="30" spans="1:6" ht="23.25" thickBot="1" x14ac:dyDescent="0.35">
      <c r="A30" s="265" t="s">
        <v>115</v>
      </c>
      <c r="B30" s="265"/>
      <c r="C30" s="265"/>
      <c r="D30" s="265"/>
      <c r="E30" s="265"/>
      <c r="F30" s="265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115507393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741088.75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447472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115801009.75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115507393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115801009.75</v>
      </c>
    </row>
    <row r="40" spans="1:6" ht="23.25" thickBot="1" x14ac:dyDescent="0.35">
      <c r="A40" s="173" t="s">
        <v>152</v>
      </c>
      <c r="B40" s="174"/>
      <c r="C40" s="174"/>
      <c r="D40" s="174"/>
      <c r="E40" s="176"/>
      <c r="F40" s="211">
        <f>F39-F37</f>
        <v>293616.75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265" t="s">
        <v>120</v>
      </c>
      <c r="B42" s="265"/>
      <c r="C42" s="265"/>
      <c r="D42" s="265"/>
      <c r="E42" s="265"/>
      <c r="F42" s="265"/>
    </row>
    <row r="43" spans="1:6" ht="22.5" x14ac:dyDescent="0.3">
      <c r="A43" s="266" t="s">
        <v>154</v>
      </c>
      <c r="B43" s="266"/>
      <c r="C43" s="266"/>
      <c r="D43" s="266"/>
      <c r="E43" s="266"/>
      <c r="F43" s="266"/>
    </row>
    <row r="44" spans="1:6" ht="22.5" x14ac:dyDescent="0.3">
      <c r="A44" s="265" t="s">
        <v>115</v>
      </c>
      <c r="B44" s="265"/>
      <c r="C44" s="265"/>
      <c r="D44" s="265"/>
      <c r="E44" s="265"/>
      <c r="F44" s="265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422824534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+F15+F17</f>
        <v>50953490.729999997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53786136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419991888.73000002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422824534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419991888.73000002</v>
      </c>
    </row>
    <row r="54" spans="1:6" ht="23.25" thickBot="1" x14ac:dyDescent="0.35">
      <c r="A54" s="173" t="s">
        <v>153</v>
      </c>
      <c r="B54" s="174"/>
      <c r="C54" s="174"/>
      <c r="D54" s="174"/>
      <c r="E54" s="176"/>
      <c r="F54" s="224">
        <f>F53-F51</f>
        <v>-2832645.2699999809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264" t="s">
        <v>127</v>
      </c>
      <c r="B60" s="264"/>
      <c r="C60" s="264"/>
      <c r="D60" s="210"/>
      <c r="E60" s="210"/>
      <c r="F60" s="210"/>
    </row>
    <row r="61" spans="1:6" ht="22.5" x14ac:dyDescent="0.3">
      <c r="A61" s="264" t="s">
        <v>128</v>
      </c>
      <c r="B61" s="264"/>
      <c r="C61" s="264"/>
      <c r="D61" s="210"/>
      <c r="E61" s="210"/>
      <c r="F61" s="210"/>
    </row>
    <row r="62" spans="1:6" ht="22.5" x14ac:dyDescent="0.3">
      <c r="A62" s="264" t="s">
        <v>129</v>
      </c>
      <c r="B62" s="264"/>
      <c r="C62" s="264"/>
      <c r="D62" s="210"/>
      <c r="E62" s="210"/>
      <c r="F62" s="210"/>
    </row>
  </sheetData>
  <mergeCells count="21"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</mergeCells>
  <pageMargins left="0.7" right="0.7" top="0.75" bottom="0.75" header="0.3" footer="0.3"/>
  <pageSetup scale="42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9"/>
  <sheetViews>
    <sheetView view="pageBreakPreview" topLeftCell="A100" zoomScale="60" zoomScaleNormal="100" workbookViewId="0">
      <selection activeCell="H127" sqref="H127"/>
    </sheetView>
  </sheetViews>
  <sheetFormatPr baseColWidth="10" defaultColWidth="11.42578125" defaultRowHeight="15" x14ac:dyDescent="0.25"/>
  <cols>
    <col min="5" max="5" width="18.140625" bestFit="1" customWidth="1"/>
    <col min="6" max="6" width="129.28515625" bestFit="1" customWidth="1"/>
    <col min="7" max="7" width="25.85546875" bestFit="1" customWidth="1"/>
    <col min="8" max="8" width="24.85546875" customWidth="1"/>
    <col min="9" max="9" width="15.42578125" customWidth="1"/>
  </cols>
  <sheetData>
    <row r="1" spans="1:9" ht="23.25" thickBot="1" x14ac:dyDescent="0.35">
      <c r="A1" s="260" t="s">
        <v>0</v>
      </c>
      <c r="B1" s="261"/>
      <c r="C1" s="261"/>
      <c r="D1" s="261"/>
      <c r="E1" s="261"/>
      <c r="F1" s="261"/>
      <c r="G1" s="261"/>
      <c r="H1" s="261"/>
    </row>
    <row r="2" spans="1:9" ht="23.25" thickBot="1" x14ac:dyDescent="0.35">
      <c r="A2" s="260" t="s">
        <v>155</v>
      </c>
      <c r="B2" s="261"/>
      <c r="C2" s="261"/>
      <c r="D2" s="261"/>
      <c r="E2" s="261"/>
      <c r="F2" s="261"/>
      <c r="G2" s="261"/>
      <c r="H2" s="26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24264946.640000001</v>
      </c>
      <c r="H6" s="22">
        <v>24041541.309999999</v>
      </c>
      <c r="I6" s="230">
        <f>+G6-H6</f>
        <v>223405.33000000194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452610.62</v>
      </c>
      <c r="H7" s="22">
        <v>452610.62</v>
      </c>
      <c r="I7" s="230">
        <f t="shared" ref="I7:I89" si="0">+G7-H7</f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/>
      <c r="H8" s="22"/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1182948.29</v>
      </c>
      <c r="H9" s="22">
        <v>1168781.3400000001</v>
      </c>
      <c r="I9" s="230">
        <f t="shared" si="0"/>
        <v>14166.949999999953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290809.69</v>
      </c>
      <c r="H10" s="22">
        <v>290809.69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1389520.26</v>
      </c>
      <c r="H11" s="22">
        <v>1389520.26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146</v>
      </c>
      <c r="G12" s="22">
        <v>579258.06000000006</v>
      </c>
      <c r="H12" s="22">
        <v>579258.06000000006</v>
      </c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/>
      <c r="H14" s="22"/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2142</v>
      </c>
      <c r="F15" s="21" t="s">
        <v>130</v>
      </c>
      <c r="G15" s="22"/>
      <c r="H15" s="22"/>
      <c r="I15" s="230">
        <f t="shared" si="0"/>
        <v>0</v>
      </c>
    </row>
    <row r="16" spans="1:9" ht="23.25" x14ac:dyDescent="0.35">
      <c r="A16" s="19"/>
      <c r="B16" s="19"/>
      <c r="C16" s="19"/>
      <c r="D16" s="20">
        <v>9995</v>
      </c>
      <c r="E16" s="20">
        <v>2151</v>
      </c>
      <c r="F16" s="21" t="s">
        <v>18</v>
      </c>
      <c r="G16" s="22">
        <v>1477696.89</v>
      </c>
      <c r="H16" s="22">
        <v>1477241</v>
      </c>
      <c r="I16" s="230">
        <f t="shared" si="0"/>
        <v>455.88999999989755</v>
      </c>
    </row>
    <row r="17" spans="1:9" ht="23.25" x14ac:dyDescent="0.35">
      <c r="A17" s="19"/>
      <c r="B17" s="19"/>
      <c r="C17" s="19"/>
      <c r="D17" s="20">
        <v>9995</v>
      </c>
      <c r="E17" s="20">
        <v>2152</v>
      </c>
      <c r="F17" s="21" t="s">
        <v>19</v>
      </c>
      <c r="G17" s="22">
        <v>1653271.45</v>
      </c>
      <c r="H17" s="22">
        <v>1652840.5</v>
      </c>
      <c r="I17" s="230">
        <f t="shared" si="0"/>
        <v>430.94999999995343</v>
      </c>
    </row>
    <row r="18" spans="1:9" ht="24" thickBot="1" x14ac:dyDescent="0.4">
      <c r="A18" s="19"/>
      <c r="B18" s="19"/>
      <c r="C18" s="19"/>
      <c r="D18" s="24">
        <v>9995</v>
      </c>
      <c r="E18" s="24">
        <v>2153</v>
      </c>
      <c r="F18" s="25" t="s">
        <v>20</v>
      </c>
      <c r="G18" s="26">
        <v>155148.94</v>
      </c>
      <c r="H18" s="26">
        <v>155049</v>
      </c>
      <c r="I18" s="230">
        <f t="shared" si="0"/>
        <v>99.940000000002328</v>
      </c>
    </row>
    <row r="19" spans="1:9" ht="24" thickBot="1" x14ac:dyDescent="0.4">
      <c r="A19" s="27"/>
      <c r="B19" s="28"/>
      <c r="C19" s="28"/>
      <c r="D19" s="29"/>
      <c r="E19" s="29"/>
      <c r="F19" s="30" t="s">
        <v>21</v>
      </c>
      <c r="G19" s="31">
        <f>SUM(G6:G18)</f>
        <v>31689616.530000005</v>
      </c>
      <c r="H19" s="31">
        <f>SUM(H6:H18)</f>
        <v>31451057.470000003</v>
      </c>
      <c r="I19" s="230">
        <f t="shared" si="0"/>
        <v>238559.06000000238</v>
      </c>
    </row>
    <row r="20" spans="1:9" ht="24" thickBot="1" x14ac:dyDescent="0.4">
      <c r="A20" s="32"/>
      <c r="B20" s="33"/>
      <c r="C20" s="33"/>
      <c r="D20" s="34"/>
      <c r="E20" s="34"/>
      <c r="F20" s="35"/>
      <c r="G20" s="36"/>
      <c r="H20" s="37"/>
      <c r="I20" s="230">
        <f t="shared" si="0"/>
        <v>0</v>
      </c>
    </row>
    <row r="21" spans="1:9" ht="23.25" x14ac:dyDescent="0.35">
      <c r="A21" s="38"/>
      <c r="B21" s="39"/>
      <c r="C21" s="39"/>
      <c r="D21" s="40"/>
      <c r="E21" s="41"/>
      <c r="F21" s="42" t="s">
        <v>22</v>
      </c>
      <c r="G21" s="43"/>
      <c r="H21" s="44"/>
      <c r="I21" s="230">
        <f t="shared" si="0"/>
        <v>0</v>
      </c>
    </row>
    <row r="22" spans="1:9" ht="23.25" x14ac:dyDescent="0.35">
      <c r="A22" s="19"/>
      <c r="B22" s="19"/>
      <c r="C22" s="19"/>
      <c r="D22" s="20">
        <v>9995</v>
      </c>
      <c r="E22" s="20">
        <v>2212</v>
      </c>
      <c r="F22" s="45" t="s">
        <v>23</v>
      </c>
      <c r="G22" s="22">
        <v>79415.81</v>
      </c>
      <c r="H22" s="22">
        <v>79415.81</v>
      </c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2213</v>
      </c>
      <c r="F23" s="45" t="s">
        <v>24</v>
      </c>
      <c r="G23" s="22">
        <v>1187180.03</v>
      </c>
      <c r="H23" s="22">
        <v>1099235.44</v>
      </c>
      <c r="I23" s="230">
        <f t="shared" si="0"/>
        <v>87944.590000000084</v>
      </c>
    </row>
    <row r="24" spans="1:9" ht="23.25" x14ac:dyDescent="0.35">
      <c r="A24" s="19"/>
      <c r="B24" s="19"/>
      <c r="C24" s="19"/>
      <c r="D24" s="23">
        <v>9995</v>
      </c>
      <c r="E24" s="23">
        <v>2214</v>
      </c>
      <c r="F24" s="45" t="s">
        <v>25</v>
      </c>
      <c r="G24" s="22">
        <v>4700</v>
      </c>
      <c r="H24" s="22">
        <v>4700</v>
      </c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2215</v>
      </c>
      <c r="F25" s="45" t="s">
        <v>131</v>
      </c>
      <c r="G25" s="22">
        <v>550560.26</v>
      </c>
      <c r="H25" s="22">
        <v>537119.65</v>
      </c>
      <c r="I25" s="230">
        <f t="shared" si="0"/>
        <v>13440.609999999986</v>
      </c>
    </row>
    <row r="26" spans="1:9" ht="23.25" x14ac:dyDescent="0.35">
      <c r="A26" s="19"/>
      <c r="B26" s="19"/>
      <c r="C26" s="19"/>
      <c r="D26" s="23">
        <v>9995</v>
      </c>
      <c r="E26" s="23">
        <v>2216</v>
      </c>
      <c r="F26" s="45" t="s">
        <v>26</v>
      </c>
      <c r="G26" s="22">
        <v>816474.35</v>
      </c>
      <c r="H26" s="22">
        <v>816474.35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2217</v>
      </c>
      <c r="F27" s="45" t="s">
        <v>27</v>
      </c>
      <c r="G27" s="22">
        <v>9530</v>
      </c>
      <c r="H27" s="22">
        <v>9530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2218</v>
      </c>
      <c r="F28" s="45" t="s">
        <v>132</v>
      </c>
      <c r="G28" s="22">
        <v>9543.14</v>
      </c>
      <c r="H28" s="22">
        <v>9543.14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2221</v>
      </c>
      <c r="F29" s="45" t="s">
        <v>28</v>
      </c>
      <c r="G29" s="22">
        <v>540524.96</v>
      </c>
      <c r="H29" s="22">
        <v>535086.41</v>
      </c>
      <c r="I29" s="230">
        <f t="shared" si="0"/>
        <v>5438.5499999999302</v>
      </c>
    </row>
    <row r="30" spans="1:9" ht="23.25" x14ac:dyDescent="0.35">
      <c r="A30" s="19"/>
      <c r="B30" s="19"/>
      <c r="C30" s="19"/>
      <c r="D30" s="23">
        <v>9995</v>
      </c>
      <c r="E30" s="23">
        <v>2222</v>
      </c>
      <c r="F30" s="45" t="s">
        <v>29</v>
      </c>
      <c r="G30" s="22">
        <v>6230.59</v>
      </c>
      <c r="H30" s="22">
        <v>6230.59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2231</v>
      </c>
      <c r="F31" s="45" t="s">
        <v>30</v>
      </c>
      <c r="G31" s="22"/>
      <c r="H31" s="22"/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2232</v>
      </c>
      <c r="F32" s="45" t="s">
        <v>31</v>
      </c>
      <c r="G32" s="22">
        <v>100443.49</v>
      </c>
      <c r="H32" s="22">
        <v>100443.49</v>
      </c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2241</v>
      </c>
      <c r="F33" s="45" t="s">
        <v>32</v>
      </c>
      <c r="G33" s="22">
        <v>267761.33</v>
      </c>
      <c r="H33" s="22">
        <v>267761.33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2242</v>
      </c>
      <c r="F34" s="45" t="s">
        <v>33</v>
      </c>
      <c r="G34" s="22">
        <v>46520</v>
      </c>
      <c r="H34" s="22">
        <v>46520</v>
      </c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2243</v>
      </c>
      <c r="F35" s="45" t="s">
        <v>34</v>
      </c>
      <c r="G35" s="22"/>
      <c r="H35" s="22"/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2244</v>
      </c>
      <c r="F36" s="45" t="s">
        <v>35</v>
      </c>
      <c r="G36" s="22">
        <v>14807</v>
      </c>
      <c r="H36" s="22">
        <v>14807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2251</v>
      </c>
      <c r="F37" s="45" t="s">
        <v>36</v>
      </c>
      <c r="G37" s="22">
        <v>2264119.71</v>
      </c>
      <c r="H37" s="22">
        <v>2210909.8199999998</v>
      </c>
      <c r="I37" s="230">
        <f t="shared" si="0"/>
        <v>53209.89000000013</v>
      </c>
    </row>
    <row r="38" spans="1:9" ht="23.25" x14ac:dyDescent="0.35">
      <c r="A38" s="19"/>
      <c r="B38" s="19"/>
      <c r="C38" s="19"/>
      <c r="D38" s="20">
        <v>9995</v>
      </c>
      <c r="E38" s="20">
        <v>2253</v>
      </c>
      <c r="F38" s="45" t="s">
        <v>37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2254</v>
      </c>
      <c r="F39" s="45" t="s">
        <v>38</v>
      </c>
      <c r="G39" s="22"/>
      <c r="H39" s="22"/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2258</v>
      </c>
      <c r="F40" s="45" t="s">
        <v>39</v>
      </c>
      <c r="G40" s="22">
        <v>20388.87</v>
      </c>
      <c r="H40" s="22">
        <v>20388.87</v>
      </c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2261</v>
      </c>
      <c r="F41" s="45" t="s">
        <v>40</v>
      </c>
      <c r="G41" s="22"/>
      <c r="H41" s="22"/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2262</v>
      </c>
      <c r="F42" s="45" t="s">
        <v>41</v>
      </c>
      <c r="G42" s="22"/>
      <c r="H42" s="22"/>
      <c r="I42" s="230">
        <f t="shared" si="0"/>
        <v>0</v>
      </c>
    </row>
    <row r="43" spans="1:9" ht="23.25" x14ac:dyDescent="0.35">
      <c r="A43" s="19"/>
      <c r="B43" s="19"/>
      <c r="C43" s="19"/>
      <c r="D43" s="20">
        <v>9995</v>
      </c>
      <c r="E43" s="20">
        <v>2263</v>
      </c>
      <c r="F43" s="45" t="s">
        <v>42</v>
      </c>
      <c r="G43" s="22">
        <v>2070404.63</v>
      </c>
      <c r="H43" s="22">
        <v>1507707.96</v>
      </c>
      <c r="I43" s="230">
        <f t="shared" si="0"/>
        <v>562696.66999999993</v>
      </c>
    </row>
    <row r="44" spans="1:9" ht="23.25" x14ac:dyDescent="0.35">
      <c r="A44" s="19"/>
      <c r="B44" s="19"/>
      <c r="C44" s="19"/>
      <c r="D44" s="20">
        <v>9995</v>
      </c>
      <c r="E44" s="20">
        <v>2271</v>
      </c>
      <c r="F44" s="45" t="s">
        <v>43</v>
      </c>
      <c r="G44" s="22">
        <v>1005981.84</v>
      </c>
      <c r="H44" s="22">
        <v>505982</v>
      </c>
      <c r="I44" s="230">
        <f t="shared" si="0"/>
        <v>499999.83999999997</v>
      </c>
    </row>
    <row r="45" spans="1:9" ht="23.25" x14ac:dyDescent="0.35">
      <c r="A45" s="19"/>
      <c r="B45" s="19"/>
      <c r="C45" s="19"/>
      <c r="D45" s="20">
        <v>9995</v>
      </c>
      <c r="E45" s="20">
        <v>2272</v>
      </c>
      <c r="F45" s="45" t="s">
        <v>44</v>
      </c>
      <c r="G45" s="244">
        <v>465225.03</v>
      </c>
      <c r="H45" s="244">
        <v>465225.03</v>
      </c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2281</v>
      </c>
      <c r="F46" s="45" t="s">
        <v>45</v>
      </c>
      <c r="G46" s="22"/>
      <c r="H46" s="22"/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2282</v>
      </c>
      <c r="F47" s="45" t="s">
        <v>46</v>
      </c>
      <c r="G47" s="22">
        <v>69681.09</v>
      </c>
      <c r="H47" s="22">
        <v>69681.09</v>
      </c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2284</v>
      </c>
      <c r="F48" s="45" t="s">
        <v>47</v>
      </c>
      <c r="G48" s="22"/>
      <c r="H48" s="22"/>
      <c r="I48" s="230">
        <f t="shared" si="0"/>
        <v>0</v>
      </c>
    </row>
    <row r="49" spans="1:9" ht="23.25" x14ac:dyDescent="0.35">
      <c r="A49" s="19"/>
      <c r="B49" s="19"/>
      <c r="C49" s="19"/>
      <c r="D49" s="20">
        <v>9995</v>
      </c>
      <c r="E49" s="20">
        <v>2285</v>
      </c>
      <c r="F49" s="45" t="s">
        <v>133</v>
      </c>
      <c r="G49" s="22"/>
      <c r="H49" s="22"/>
      <c r="I49" s="230">
        <f t="shared" si="0"/>
        <v>0</v>
      </c>
    </row>
    <row r="50" spans="1:9" ht="23.25" x14ac:dyDescent="0.35">
      <c r="A50" s="19"/>
      <c r="B50" s="19"/>
      <c r="C50" s="19"/>
      <c r="D50" s="20">
        <v>9995</v>
      </c>
      <c r="E50" s="20">
        <v>2286</v>
      </c>
      <c r="F50" s="45" t="s">
        <v>48</v>
      </c>
      <c r="G50" s="22"/>
      <c r="H50" s="22"/>
      <c r="I50" s="230">
        <f t="shared" si="0"/>
        <v>0</v>
      </c>
    </row>
    <row r="51" spans="1:9" ht="23.25" x14ac:dyDescent="0.35">
      <c r="A51" s="19"/>
      <c r="B51" s="19"/>
      <c r="C51" s="19"/>
      <c r="D51" s="20">
        <v>9995</v>
      </c>
      <c r="E51" s="23">
        <v>2287</v>
      </c>
      <c r="F51" s="45" t="s">
        <v>49</v>
      </c>
      <c r="G51" s="22">
        <v>1499400.13</v>
      </c>
      <c r="H51" s="22">
        <v>999400</v>
      </c>
      <c r="I51" s="230">
        <f t="shared" si="0"/>
        <v>500000.12999999989</v>
      </c>
    </row>
    <row r="52" spans="1:9" ht="24" thickBot="1" x14ac:dyDescent="0.4">
      <c r="A52" s="19"/>
      <c r="B52" s="19"/>
      <c r="C52" s="19"/>
      <c r="D52" s="20">
        <v>9995</v>
      </c>
      <c r="E52" s="20">
        <v>2288</v>
      </c>
      <c r="F52" s="45" t="s">
        <v>50</v>
      </c>
      <c r="G52" s="22">
        <v>2415</v>
      </c>
      <c r="H52" s="22">
        <v>2415</v>
      </c>
      <c r="I52" s="230">
        <f t="shared" si="0"/>
        <v>0</v>
      </c>
    </row>
    <row r="53" spans="1:9" ht="24" thickBot="1" x14ac:dyDescent="0.4">
      <c r="A53" s="46"/>
      <c r="B53" s="28"/>
      <c r="C53" s="28"/>
      <c r="D53" s="47"/>
      <c r="E53" s="29"/>
      <c r="F53" s="30" t="s">
        <v>51</v>
      </c>
      <c r="G53" s="48">
        <f>SUM(G22:G52)</f>
        <v>11031307.259999998</v>
      </c>
      <c r="H53" s="49">
        <f>SUM(H22:H52)</f>
        <v>9308576.9800000004</v>
      </c>
      <c r="I53" s="230">
        <f t="shared" si="0"/>
        <v>1722730.2799999975</v>
      </c>
    </row>
    <row r="54" spans="1:9" ht="23.25" x14ac:dyDescent="0.35">
      <c r="A54" s="50"/>
      <c r="B54" s="51"/>
      <c r="C54" s="51"/>
      <c r="D54" s="52"/>
      <c r="E54" s="52"/>
      <c r="F54" s="53" t="s">
        <v>52</v>
      </c>
      <c r="G54" s="54"/>
      <c r="H54" s="55"/>
      <c r="I54" s="230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2311</v>
      </c>
      <c r="F55" s="21" t="s">
        <v>53</v>
      </c>
      <c r="G55" s="22">
        <v>294543.59000000003</v>
      </c>
      <c r="H55" s="22">
        <v>294543.59000000003</v>
      </c>
      <c r="I55" s="230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2313</v>
      </c>
      <c r="F56" s="21" t="s">
        <v>134</v>
      </c>
      <c r="G56" s="22"/>
      <c r="H56" s="22"/>
      <c r="I56" s="230">
        <f t="shared" si="0"/>
        <v>0</v>
      </c>
    </row>
    <row r="57" spans="1:9" ht="23.25" x14ac:dyDescent="0.35">
      <c r="A57" s="19"/>
      <c r="B57" s="19"/>
      <c r="C57" s="19"/>
      <c r="D57" s="20">
        <v>9995</v>
      </c>
      <c r="E57" s="20">
        <v>2323</v>
      </c>
      <c r="F57" s="21" t="s">
        <v>54</v>
      </c>
      <c r="G57" s="22">
        <v>448.4</v>
      </c>
      <c r="H57" s="22">
        <v>448.4</v>
      </c>
      <c r="I57" s="230">
        <f t="shared" si="0"/>
        <v>0</v>
      </c>
    </row>
    <row r="58" spans="1:9" ht="23.25" x14ac:dyDescent="0.35">
      <c r="A58" s="19"/>
      <c r="B58" s="19"/>
      <c r="C58" s="19"/>
      <c r="D58" s="20">
        <v>9995</v>
      </c>
      <c r="E58" s="20">
        <v>2324</v>
      </c>
      <c r="F58" s="21" t="s">
        <v>156</v>
      </c>
      <c r="G58" s="22">
        <v>82674.34</v>
      </c>
      <c r="H58" s="22">
        <v>82674.34</v>
      </c>
      <c r="I58" s="230"/>
    </row>
    <row r="59" spans="1:9" ht="23.25" x14ac:dyDescent="0.35">
      <c r="A59" s="19"/>
      <c r="B59" s="19"/>
      <c r="C59" s="19"/>
      <c r="D59" s="20">
        <v>9995</v>
      </c>
      <c r="E59" s="20">
        <v>2331</v>
      </c>
      <c r="F59" s="21" t="s">
        <v>55</v>
      </c>
      <c r="G59" s="22">
        <v>82600</v>
      </c>
      <c r="H59" s="22">
        <v>82600</v>
      </c>
      <c r="I59" s="230">
        <f t="shared" si="0"/>
        <v>0</v>
      </c>
    </row>
    <row r="60" spans="1:9" ht="23.25" x14ac:dyDescent="0.35">
      <c r="A60" s="19"/>
      <c r="B60" s="19"/>
      <c r="C60" s="19"/>
      <c r="D60" s="20">
        <v>9995</v>
      </c>
      <c r="E60" s="20">
        <v>2332</v>
      </c>
      <c r="F60" s="21" t="s">
        <v>135</v>
      </c>
      <c r="G60" s="22"/>
      <c r="H60" s="22"/>
      <c r="I60" s="230">
        <f t="shared" si="0"/>
        <v>0</v>
      </c>
    </row>
    <row r="61" spans="1:9" ht="23.25" x14ac:dyDescent="0.35">
      <c r="A61" s="19"/>
      <c r="B61" s="19"/>
      <c r="C61" s="19"/>
      <c r="D61" s="20">
        <v>9995</v>
      </c>
      <c r="E61" s="20">
        <v>2334</v>
      </c>
      <c r="F61" s="21" t="s">
        <v>56</v>
      </c>
      <c r="G61" s="22">
        <v>2191</v>
      </c>
      <c r="H61" s="22">
        <v>2191</v>
      </c>
      <c r="I61" s="230">
        <f t="shared" si="0"/>
        <v>0</v>
      </c>
    </row>
    <row r="62" spans="1:9" ht="23.25" x14ac:dyDescent="0.35">
      <c r="A62" s="19"/>
      <c r="B62" s="19"/>
      <c r="C62" s="19"/>
      <c r="D62" s="20">
        <v>9995</v>
      </c>
      <c r="E62" s="20">
        <v>2341</v>
      </c>
      <c r="F62" s="21" t="s">
        <v>57</v>
      </c>
      <c r="G62" s="22"/>
      <c r="H62" s="22"/>
      <c r="I62" s="230">
        <f t="shared" si="0"/>
        <v>0</v>
      </c>
    </row>
    <row r="63" spans="1:9" ht="23.25" x14ac:dyDescent="0.35">
      <c r="A63" s="19"/>
      <c r="B63" s="19"/>
      <c r="C63" s="19"/>
      <c r="D63" s="20">
        <v>9995</v>
      </c>
      <c r="E63" s="20">
        <v>2351</v>
      </c>
      <c r="F63" s="21" t="s">
        <v>136</v>
      </c>
      <c r="G63" s="22"/>
      <c r="H63" s="22"/>
      <c r="I63" s="230">
        <f t="shared" si="0"/>
        <v>0</v>
      </c>
    </row>
    <row r="64" spans="1:9" ht="23.25" x14ac:dyDescent="0.35">
      <c r="A64" s="19"/>
      <c r="B64" s="19"/>
      <c r="C64" s="19"/>
      <c r="D64" s="20">
        <v>9995</v>
      </c>
      <c r="E64" s="20">
        <v>2353</v>
      </c>
      <c r="F64" s="21" t="s">
        <v>58</v>
      </c>
      <c r="G64" s="22"/>
      <c r="H64" s="22"/>
      <c r="I64" s="230">
        <f t="shared" si="0"/>
        <v>0</v>
      </c>
    </row>
    <row r="65" spans="1:9" ht="23.25" x14ac:dyDescent="0.35">
      <c r="A65" s="19"/>
      <c r="B65" s="19"/>
      <c r="C65" s="19"/>
      <c r="D65" s="20">
        <v>9995</v>
      </c>
      <c r="E65" s="20">
        <v>2362</v>
      </c>
      <c r="F65" s="21" t="s">
        <v>147</v>
      </c>
      <c r="G65" s="22">
        <v>2478</v>
      </c>
      <c r="H65" s="22">
        <v>2478</v>
      </c>
      <c r="I65" s="230">
        <f t="shared" si="0"/>
        <v>0</v>
      </c>
    </row>
    <row r="66" spans="1:9" ht="23.25" x14ac:dyDescent="0.35">
      <c r="A66" s="19"/>
      <c r="B66" s="19"/>
      <c r="C66" s="19"/>
      <c r="D66" s="20">
        <v>9995</v>
      </c>
      <c r="E66" s="20">
        <v>2363</v>
      </c>
      <c r="F66" s="21" t="s">
        <v>148</v>
      </c>
      <c r="G66" s="22"/>
      <c r="H66" s="22"/>
      <c r="I66" s="230">
        <f t="shared" si="0"/>
        <v>0</v>
      </c>
    </row>
    <row r="67" spans="1:9" ht="23.25" x14ac:dyDescent="0.35">
      <c r="A67" s="19"/>
      <c r="B67" s="19"/>
      <c r="C67" s="19"/>
      <c r="D67" s="20">
        <v>9995</v>
      </c>
      <c r="E67" s="20">
        <v>2371</v>
      </c>
      <c r="F67" s="21" t="s">
        <v>59</v>
      </c>
      <c r="G67" s="22">
        <v>1315362</v>
      </c>
      <c r="H67" s="22">
        <v>815362</v>
      </c>
      <c r="I67" s="230">
        <f t="shared" si="0"/>
        <v>500000</v>
      </c>
    </row>
    <row r="68" spans="1:9" ht="23.25" x14ac:dyDescent="0.35">
      <c r="A68" s="19"/>
      <c r="B68" s="19"/>
      <c r="C68" s="19"/>
      <c r="D68" s="20">
        <v>9995</v>
      </c>
      <c r="E68" s="20">
        <v>2372</v>
      </c>
      <c r="F68" s="21" t="s">
        <v>137</v>
      </c>
      <c r="G68" s="22"/>
      <c r="H68" s="22"/>
      <c r="I68" s="230">
        <f t="shared" si="0"/>
        <v>0</v>
      </c>
    </row>
    <row r="69" spans="1:9" ht="23.25" x14ac:dyDescent="0.35">
      <c r="A69" s="19"/>
      <c r="B69" s="19"/>
      <c r="C69" s="19"/>
      <c r="D69" s="20">
        <v>9995</v>
      </c>
      <c r="E69" s="20">
        <v>2391</v>
      </c>
      <c r="F69" s="21" t="s">
        <v>60</v>
      </c>
      <c r="G69" s="22">
        <v>70830.02</v>
      </c>
      <c r="H69" s="22">
        <v>70830.02</v>
      </c>
      <c r="I69" s="230">
        <f t="shared" si="0"/>
        <v>0</v>
      </c>
    </row>
    <row r="70" spans="1:9" ht="23.25" x14ac:dyDescent="0.35">
      <c r="A70" s="19"/>
      <c r="B70" s="19"/>
      <c r="C70" s="19"/>
      <c r="D70" s="20">
        <v>9995</v>
      </c>
      <c r="E70" s="23">
        <v>2392</v>
      </c>
      <c r="F70" s="21" t="s">
        <v>61</v>
      </c>
      <c r="G70" s="22">
        <v>1706547.13</v>
      </c>
      <c r="H70" s="22">
        <v>1206547</v>
      </c>
      <c r="I70" s="230">
        <f t="shared" si="0"/>
        <v>500000.12999999989</v>
      </c>
    </row>
    <row r="71" spans="1:9" ht="23.25" x14ac:dyDescent="0.35">
      <c r="A71" s="19"/>
      <c r="B71" s="19"/>
      <c r="C71" s="19"/>
      <c r="D71" s="20">
        <v>9995</v>
      </c>
      <c r="E71" s="20">
        <v>2394</v>
      </c>
      <c r="F71" s="21" t="s">
        <v>62</v>
      </c>
      <c r="G71" s="22"/>
      <c r="H71" s="22"/>
      <c r="I71" s="230">
        <f t="shared" si="0"/>
        <v>0</v>
      </c>
    </row>
    <row r="72" spans="1:9" ht="23.25" x14ac:dyDescent="0.35">
      <c r="A72" s="19"/>
      <c r="B72" s="19"/>
      <c r="C72" s="19"/>
      <c r="D72" s="20">
        <v>9995</v>
      </c>
      <c r="E72" s="20">
        <v>2395</v>
      </c>
      <c r="F72" s="21" t="s">
        <v>63</v>
      </c>
      <c r="G72" s="22">
        <v>12300.3</v>
      </c>
      <c r="H72" s="22">
        <v>12300.3</v>
      </c>
      <c r="I72" s="230">
        <f t="shared" si="0"/>
        <v>0</v>
      </c>
    </row>
    <row r="73" spans="1:9" ht="23.25" x14ac:dyDescent="0.35">
      <c r="A73" s="19"/>
      <c r="B73" s="19"/>
      <c r="C73" s="19"/>
      <c r="D73" s="20">
        <v>9995</v>
      </c>
      <c r="E73" s="20">
        <v>2396</v>
      </c>
      <c r="F73" s="21" t="s">
        <v>64</v>
      </c>
      <c r="G73" s="22">
        <v>138488.87</v>
      </c>
      <c r="H73" s="22">
        <v>138488.87</v>
      </c>
      <c r="I73" s="230">
        <f t="shared" si="0"/>
        <v>0</v>
      </c>
    </row>
    <row r="74" spans="1:9" ht="23.25" x14ac:dyDescent="0.35">
      <c r="A74" s="56"/>
      <c r="B74" s="56"/>
      <c r="C74" s="56"/>
      <c r="D74" s="24">
        <v>9995</v>
      </c>
      <c r="E74" s="24">
        <v>2398</v>
      </c>
      <c r="F74" s="25" t="s">
        <v>138</v>
      </c>
      <c r="G74" s="26"/>
      <c r="H74" s="26"/>
      <c r="I74" s="230">
        <f t="shared" si="0"/>
        <v>0</v>
      </c>
    </row>
    <row r="75" spans="1:9" ht="24" thickBot="1" x14ac:dyDescent="0.4">
      <c r="A75" s="56"/>
      <c r="B75" s="56"/>
      <c r="C75" s="56"/>
      <c r="D75" s="24">
        <v>9995</v>
      </c>
      <c r="E75" s="24">
        <v>2399</v>
      </c>
      <c r="F75" s="25" t="s">
        <v>65</v>
      </c>
      <c r="G75" s="26">
        <v>15899.21</v>
      </c>
      <c r="H75" s="26">
        <v>15899.21</v>
      </c>
      <c r="I75" s="230">
        <f t="shared" si="0"/>
        <v>0</v>
      </c>
    </row>
    <row r="76" spans="1:9" ht="24" thickBot="1" x14ac:dyDescent="0.4">
      <c r="A76" s="57"/>
      <c r="B76" s="58"/>
      <c r="C76" s="58"/>
      <c r="D76" s="59"/>
      <c r="E76" s="60"/>
      <c r="F76" s="61" t="s">
        <v>66</v>
      </c>
      <c r="G76" s="62">
        <f>SUM(G55:G75)</f>
        <v>3724362.86</v>
      </c>
      <c r="H76" s="63">
        <f>SUM(H55:H75)</f>
        <v>2724362.73</v>
      </c>
      <c r="I76" s="230">
        <f t="shared" si="0"/>
        <v>1000000.1299999999</v>
      </c>
    </row>
    <row r="77" spans="1:9" ht="23.25" x14ac:dyDescent="0.35">
      <c r="A77" s="50"/>
      <c r="B77" s="51"/>
      <c r="C77" s="51"/>
      <c r="D77" s="64"/>
      <c r="E77" s="64"/>
      <c r="F77" s="42" t="s">
        <v>67</v>
      </c>
      <c r="G77" s="65"/>
      <c r="H77" s="55"/>
      <c r="I77" s="230">
        <f t="shared" si="0"/>
        <v>0</v>
      </c>
    </row>
    <row r="78" spans="1:9" ht="23.25" x14ac:dyDescent="0.35">
      <c r="A78" s="19"/>
      <c r="B78" s="19"/>
      <c r="C78" s="19"/>
      <c r="D78" s="20">
        <v>9995</v>
      </c>
      <c r="E78" s="20">
        <v>2611</v>
      </c>
      <c r="F78" s="21" t="s">
        <v>68</v>
      </c>
      <c r="G78" s="22">
        <v>382703.68</v>
      </c>
      <c r="H78" s="22">
        <v>382703.68</v>
      </c>
      <c r="I78" s="230">
        <f t="shared" si="0"/>
        <v>0</v>
      </c>
    </row>
    <row r="79" spans="1:9" ht="23.25" x14ac:dyDescent="0.35">
      <c r="A79" s="19"/>
      <c r="B79" s="19"/>
      <c r="C79" s="19"/>
      <c r="D79" s="20">
        <v>9995</v>
      </c>
      <c r="E79" s="20">
        <v>2613</v>
      </c>
      <c r="F79" s="21" t="s">
        <v>69</v>
      </c>
      <c r="G79" s="22">
        <v>11328</v>
      </c>
      <c r="H79" s="22">
        <v>11328</v>
      </c>
      <c r="I79" s="230">
        <f t="shared" si="0"/>
        <v>0</v>
      </c>
    </row>
    <row r="80" spans="1:9" ht="23.25" x14ac:dyDescent="0.35">
      <c r="A80" s="19"/>
      <c r="B80" s="19"/>
      <c r="C80" s="19"/>
      <c r="D80" s="20">
        <v>9995</v>
      </c>
      <c r="E80" s="20">
        <v>2614</v>
      </c>
      <c r="F80" s="21" t="s">
        <v>139</v>
      </c>
      <c r="G80" s="22">
        <v>4580</v>
      </c>
      <c r="H80" s="22">
        <v>4580</v>
      </c>
      <c r="I80" s="230">
        <f t="shared" si="0"/>
        <v>0</v>
      </c>
    </row>
    <row r="81" spans="1:9" ht="23.25" x14ac:dyDescent="0.35">
      <c r="A81" s="19"/>
      <c r="B81" s="19"/>
      <c r="C81" s="19"/>
      <c r="D81" s="20">
        <v>9995</v>
      </c>
      <c r="E81" s="20">
        <v>2619</v>
      </c>
      <c r="F81" s="21" t="s">
        <v>157</v>
      </c>
      <c r="G81" s="22">
        <v>4897</v>
      </c>
      <c r="H81" s="22">
        <v>4897</v>
      </c>
      <c r="I81" s="230">
        <f t="shared" si="0"/>
        <v>0</v>
      </c>
    </row>
    <row r="82" spans="1:9" ht="23.25" x14ac:dyDescent="0.35">
      <c r="A82" s="19"/>
      <c r="B82" s="19"/>
      <c r="C82" s="19"/>
      <c r="D82" s="20">
        <v>9995</v>
      </c>
      <c r="E82" s="20">
        <v>2621</v>
      </c>
      <c r="F82" s="21" t="s">
        <v>158</v>
      </c>
      <c r="G82" s="22">
        <v>3422</v>
      </c>
      <c r="H82" s="22">
        <v>3422</v>
      </c>
      <c r="I82" s="230">
        <f t="shared" si="0"/>
        <v>0</v>
      </c>
    </row>
    <row r="83" spans="1:9" ht="23.25" x14ac:dyDescent="0.35">
      <c r="A83" s="19"/>
      <c r="B83" s="19"/>
      <c r="C83" s="19"/>
      <c r="D83" s="20">
        <v>9995</v>
      </c>
      <c r="E83" s="20">
        <v>2623</v>
      </c>
      <c r="F83" s="21" t="s">
        <v>159</v>
      </c>
      <c r="G83" s="22">
        <v>6320</v>
      </c>
      <c r="H83" s="22">
        <v>6320</v>
      </c>
      <c r="I83" s="230">
        <f t="shared" si="0"/>
        <v>0</v>
      </c>
    </row>
    <row r="84" spans="1:9" ht="23.25" x14ac:dyDescent="0.35">
      <c r="A84" s="19"/>
      <c r="B84" s="19"/>
      <c r="C84" s="19"/>
      <c r="D84" s="20">
        <v>9995</v>
      </c>
      <c r="E84" s="20">
        <v>2641</v>
      </c>
      <c r="F84" s="21" t="s">
        <v>70</v>
      </c>
      <c r="G84" s="22"/>
      <c r="H84" s="22"/>
      <c r="I84" s="230">
        <f t="shared" si="0"/>
        <v>0</v>
      </c>
    </row>
    <row r="85" spans="1:9" ht="23.25" x14ac:dyDescent="0.35">
      <c r="A85" s="19"/>
      <c r="B85" s="19"/>
      <c r="C85" s="19"/>
      <c r="D85" s="20">
        <v>9995</v>
      </c>
      <c r="E85" s="20">
        <v>2648</v>
      </c>
      <c r="F85" s="21" t="s">
        <v>140</v>
      </c>
      <c r="G85" s="22"/>
      <c r="H85" s="22"/>
      <c r="I85" s="230"/>
    </row>
    <row r="86" spans="1:9" ht="23.25" x14ac:dyDescent="0.35">
      <c r="A86" s="19"/>
      <c r="B86" s="19"/>
      <c r="C86" s="19"/>
      <c r="D86" s="20">
        <v>9995</v>
      </c>
      <c r="E86" s="20">
        <v>2655</v>
      </c>
      <c r="F86" s="21" t="s">
        <v>71</v>
      </c>
      <c r="G86" s="22"/>
      <c r="H86" s="22"/>
      <c r="I86" s="230">
        <f t="shared" si="0"/>
        <v>0</v>
      </c>
    </row>
    <row r="87" spans="1:9" ht="23.25" x14ac:dyDescent="0.35">
      <c r="A87" s="19"/>
      <c r="B87" s="19"/>
      <c r="C87" s="19"/>
      <c r="D87" s="20">
        <v>9995</v>
      </c>
      <c r="E87" s="20">
        <v>2656</v>
      </c>
      <c r="F87" s="21" t="s">
        <v>141</v>
      </c>
      <c r="G87" s="22"/>
      <c r="H87" s="22"/>
      <c r="I87" s="230"/>
    </row>
    <row r="88" spans="1:9" ht="23.25" x14ac:dyDescent="0.35">
      <c r="A88" s="19"/>
      <c r="B88" s="19"/>
      <c r="C88" s="19"/>
      <c r="D88" s="20">
        <v>9995</v>
      </c>
      <c r="E88" s="20">
        <v>2657</v>
      </c>
      <c r="F88" s="21" t="s">
        <v>72</v>
      </c>
      <c r="G88" s="22"/>
      <c r="H88" s="22"/>
      <c r="I88" s="230">
        <f t="shared" si="0"/>
        <v>0</v>
      </c>
    </row>
    <row r="89" spans="1:9" ht="23.25" x14ac:dyDescent="0.35">
      <c r="A89" s="19"/>
      <c r="B89" s="19"/>
      <c r="C89" s="19"/>
      <c r="D89" s="20">
        <v>9995</v>
      </c>
      <c r="E89" s="20">
        <v>2658</v>
      </c>
      <c r="F89" s="21" t="s">
        <v>73</v>
      </c>
      <c r="G89" s="22"/>
      <c r="H89" s="22"/>
      <c r="I89" s="230">
        <f t="shared" si="0"/>
        <v>0</v>
      </c>
    </row>
    <row r="90" spans="1:9" ht="23.25" x14ac:dyDescent="0.35">
      <c r="A90" s="19"/>
      <c r="B90" s="19"/>
      <c r="C90" s="19"/>
      <c r="D90" s="20">
        <v>9995</v>
      </c>
      <c r="E90" s="20">
        <v>2662</v>
      </c>
      <c r="F90" s="25" t="s">
        <v>142</v>
      </c>
      <c r="G90" s="22"/>
      <c r="H90" s="22"/>
      <c r="I90" s="230"/>
    </row>
    <row r="91" spans="1:9" ht="23.25" x14ac:dyDescent="0.35">
      <c r="A91" s="19"/>
      <c r="B91" s="19"/>
      <c r="C91" s="19"/>
      <c r="D91" s="20">
        <v>9995</v>
      </c>
      <c r="E91" s="23">
        <v>2683</v>
      </c>
      <c r="F91" s="25" t="s">
        <v>74</v>
      </c>
      <c r="G91" s="22"/>
      <c r="H91" s="22"/>
      <c r="I91" s="230">
        <f t="shared" ref="I91:I129" si="1">+G91-H91</f>
        <v>0</v>
      </c>
    </row>
    <row r="92" spans="1:9" ht="23.25" x14ac:dyDescent="0.35">
      <c r="A92" s="56"/>
      <c r="B92" s="56"/>
      <c r="C92" s="56"/>
      <c r="D92" s="24">
        <v>9995</v>
      </c>
      <c r="E92" s="234">
        <v>2688</v>
      </c>
      <c r="F92" s="25" t="s">
        <v>143</v>
      </c>
      <c r="G92" s="22">
        <v>20520</v>
      </c>
      <c r="H92" s="22">
        <v>20520</v>
      </c>
      <c r="I92" s="230"/>
    </row>
    <row r="93" spans="1:9" ht="24" thickBot="1" x14ac:dyDescent="0.4">
      <c r="A93" s="56"/>
      <c r="B93" s="56"/>
      <c r="C93" s="56"/>
      <c r="D93" s="24">
        <v>9995</v>
      </c>
      <c r="E93" s="24">
        <v>2712</v>
      </c>
      <c r="F93" s="21" t="s">
        <v>75</v>
      </c>
      <c r="G93" s="22"/>
      <c r="H93" s="22"/>
      <c r="I93" s="230">
        <f t="shared" si="1"/>
        <v>0</v>
      </c>
    </row>
    <row r="94" spans="1:9" ht="24" thickBot="1" x14ac:dyDescent="0.4">
      <c r="A94" s="57"/>
      <c r="B94" s="58"/>
      <c r="C94" s="58"/>
      <c r="D94" s="66"/>
      <c r="E94" s="67"/>
      <c r="F94" s="61" t="s">
        <v>76</v>
      </c>
      <c r="G94" s="62">
        <f>SUM(G78:G93)</f>
        <v>433770.68</v>
      </c>
      <c r="H94" s="68">
        <f>SUM(H78:H93)</f>
        <v>433770.68</v>
      </c>
      <c r="I94" s="230">
        <f t="shared" si="1"/>
        <v>0</v>
      </c>
    </row>
    <row r="95" spans="1:9" ht="24" thickBot="1" x14ac:dyDescent="0.4">
      <c r="A95" s="32"/>
      <c r="B95" s="69"/>
      <c r="C95" s="69"/>
      <c r="D95" s="70"/>
      <c r="E95" s="70"/>
      <c r="F95" s="35"/>
      <c r="G95" s="36"/>
      <c r="H95" s="37"/>
      <c r="I95" s="230">
        <f t="shared" si="1"/>
        <v>0</v>
      </c>
    </row>
    <row r="96" spans="1:9" ht="24" thickBot="1" x14ac:dyDescent="0.4">
      <c r="A96" s="38"/>
      <c r="B96" s="39"/>
      <c r="C96" s="39"/>
      <c r="D96" s="71"/>
      <c r="E96" s="72"/>
      <c r="F96" s="30" t="s">
        <v>77</v>
      </c>
      <c r="G96" s="73">
        <f>+G94+G76+G53+G19</f>
        <v>46879057.329999998</v>
      </c>
      <c r="H96" s="74">
        <f>+H94+H76+H53+H19</f>
        <v>43917767.859999999</v>
      </c>
      <c r="I96" s="230">
        <f t="shared" si="1"/>
        <v>2961289.4699999988</v>
      </c>
    </row>
    <row r="97" spans="1:9" ht="24" thickBot="1" x14ac:dyDescent="0.4">
      <c r="A97" s="32"/>
      <c r="B97" s="69"/>
      <c r="C97" s="69"/>
      <c r="D97" s="70"/>
      <c r="E97" s="70"/>
      <c r="F97" s="75"/>
      <c r="G97" s="76"/>
      <c r="H97" s="77"/>
      <c r="I97" s="230">
        <f t="shared" si="1"/>
        <v>0</v>
      </c>
    </row>
    <row r="98" spans="1:9" ht="24" thickBot="1" x14ac:dyDescent="0.4">
      <c r="A98" s="78" t="s">
        <v>2</v>
      </c>
      <c r="B98" s="79" t="s">
        <v>3</v>
      </c>
      <c r="C98" s="80" t="s">
        <v>4</v>
      </c>
      <c r="D98" s="79" t="s">
        <v>5</v>
      </c>
      <c r="E98" s="79" t="s">
        <v>6</v>
      </c>
      <c r="F98" s="81"/>
      <c r="G98" s="82"/>
      <c r="H98" s="83"/>
      <c r="I98" s="230">
        <f t="shared" si="1"/>
        <v>0</v>
      </c>
    </row>
    <row r="99" spans="1:9" ht="24" thickBot="1" x14ac:dyDescent="0.4">
      <c r="A99" s="84">
        <v>11</v>
      </c>
      <c r="B99" s="85"/>
      <c r="C99" s="86">
        <v>2</v>
      </c>
      <c r="D99" s="85"/>
      <c r="E99" s="14"/>
      <c r="F99" s="87" t="s">
        <v>9</v>
      </c>
      <c r="G99" s="88" t="s">
        <v>7</v>
      </c>
      <c r="H99" s="89" t="s">
        <v>8</v>
      </c>
      <c r="I99" s="230"/>
    </row>
    <row r="100" spans="1:9" ht="23.25" x14ac:dyDescent="0.35">
      <c r="A100" s="90"/>
      <c r="B100" s="91"/>
      <c r="C100" s="91"/>
      <c r="D100" s="92">
        <v>100</v>
      </c>
      <c r="E100" s="93">
        <v>2111</v>
      </c>
      <c r="F100" s="94" t="s">
        <v>10</v>
      </c>
      <c r="G100" s="95">
        <v>5240865.5199999996</v>
      </c>
      <c r="H100" s="95">
        <v>5240865.5199999996</v>
      </c>
      <c r="I100" s="230">
        <f t="shared" si="1"/>
        <v>0</v>
      </c>
    </row>
    <row r="101" spans="1:9" ht="23.25" x14ac:dyDescent="0.35">
      <c r="A101" s="19"/>
      <c r="B101" s="19"/>
      <c r="C101" s="19"/>
      <c r="D101" s="236">
        <v>100</v>
      </c>
      <c r="E101" s="93">
        <v>2151</v>
      </c>
      <c r="F101" s="21" t="s">
        <v>18</v>
      </c>
      <c r="G101" s="22">
        <v>361141.72</v>
      </c>
      <c r="H101" s="22">
        <v>361141.72</v>
      </c>
      <c r="I101" s="230">
        <f t="shared" si="1"/>
        <v>0</v>
      </c>
    </row>
    <row r="102" spans="1:9" ht="23.25" x14ac:dyDescent="0.35">
      <c r="A102" s="19"/>
      <c r="B102" s="19"/>
      <c r="C102" s="19"/>
      <c r="D102" s="236">
        <v>100</v>
      </c>
      <c r="E102" s="93">
        <v>2152</v>
      </c>
      <c r="F102" s="21" t="s">
        <v>19</v>
      </c>
      <c r="G102" s="22">
        <v>368648.11</v>
      </c>
      <c r="H102" s="22">
        <v>368648.11</v>
      </c>
      <c r="I102" s="230">
        <f t="shared" si="1"/>
        <v>0</v>
      </c>
    </row>
    <row r="103" spans="1:9" ht="24" thickBot="1" x14ac:dyDescent="0.4">
      <c r="A103" s="56"/>
      <c r="B103" s="56"/>
      <c r="C103" s="56"/>
      <c r="D103" s="237">
        <v>100</v>
      </c>
      <c r="E103" s="235">
        <v>2153</v>
      </c>
      <c r="F103" s="25" t="s">
        <v>20</v>
      </c>
      <c r="G103" s="26">
        <v>44585.34</v>
      </c>
      <c r="H103" s="26">
        <v>44585.34</v>
      </c>
      <c r="I103" s="230">
        <f t="shared" si="1"/>
        <v>0</v>
      </c>
    </row>
    <row r="104" spans="1:9" ht="24" thickBot="1" x14ac:dyDescent="0.4">
      <c r="A104" s="96"/>
      <c r="B104" s="97"/>
      <c r="C104" s="97"/>
      <c r="D104" s="98"/>
      <c r="E104" s="98"/>
      <c r="F104" s="99" t="s">
        <v>21</v>
      </c>
      <c r="G104" s="100">
        <f>SUM(G100:G103)</f>
        <v>6015240.6899999995</v>
      </c>
      <c r="H104" s="101">
        <f>SUM(H100:H103)</f>
        <v>6015240.6899999995</v>
      </c>
      <c r="I104" s="230">
        <f t="shared" si="1"/>
        <v>0</v>
      </c>
    </row>
    <row r="105" spans="1:9" ht="24" thickBot="1" x14ac:dyDescent="0.4">
      <c r="A105" s="32"/>
      <c r="B105" s="33"/>
      <c r="C105" s="33"/>
      <c r="D105" s="34"/>
      <c r="E105" s="34"/>
      <c r="F105" s="35"/>
      <c r="G105" s="36"/>
      <c r="H105" s="102"/>
      <c r="I105" s="230">
        <f t="shared" si="1"/>
        <v>0</v>
      </c>
    </row>
    <row r="106" spans="1:9" ht="23.25" x14ac:dyDescent="0.35">
      <c r="A106" s="103"/>
      <c r="B106" s="103"/>
      <c r="C106" s="103"/>
      <c r="D106" s="104"/>
      <c r="E106" s="104"/>
      <c r="F106" s="105"/>
      <c r="G106" s="106"/>
      <c r="H106" s="107"/>
      <c r="I106" s="230">
        <f t="shared" si="1"/>
        <v>0</v>
      </c>
    </row>
    <row r="107" spans="1:9" ht="24" thickBot="1" x14ac:dyDescent="0.4">
      <c r="A107" s="103"/>
      <c r="B107" s="103"/>
      <c r="C107" s="103"/>
      <c r="D107" s="104"/>
      <c r="E107" s="104"/>
      <c r="F107" s="105"/>
      <c r="G107" s="106"/>
      <c r="H107" s="107"/>
      <c r="I107" s="230">
        <f t="shared" si="1"/>
        <v>0</v>
      </c>
    </row>
    <row r="108" spans="1:9" ht="24" thickBot="1" x14ac:dyDescent="0.4">
      <c r="A108" s="57"/>
      <c r="B108" s="58"/>
      <c r="C108" s="58"/>
      <c r="D108" s="108"/>
      <c r="E108" s="109"/>
      <c r="F108" s="61" t="s">
        <v>78</v>
      </c>
      <c r="G108" s="110">
        <f>G96+G104</f>
        <v>52894298.019999996</v>
      </c>
      <c r="H108" s="111">
        <f>H96+H104</f>
        <v>49933008.549999997</v>
      </c>
      <c r="I108" s="230">
        <f t="shared" si="1"/>
        <v>2961289.4699999988</v>
      </c>
    </row>
    <row r="109" spans="1:9" ht="23.25" x14ac:dyDescent="0.35">
      <c r="A109" s="112"/>
      <c r="B109" s="112"/>
      <c r="C109" s="112"/>
      <c r="D109" s="112"/>
      <c r="E109" s="112"/>
      <c r="F109" s="112"/>
      <c r="G109" s="113"/>
      <c r="H109" s="114"/>
      <c r="I109" s="230">
        <f t="shared" si="1"/>
        <v>0</v>
      </c>
    </row>
    <row r="110" spans="1:9" ht="24" thickBot="1" x14ac:dyDescent="0.4">
      <c r="A110" s="115"/>
      <c r="B110" s="115"/>
      <c r="C110" s="115"/>
      <c r="D110" s="115"/>
      <c r="E110" s="115"/>
      <c r="F110" s="116"/>
      <c r="G110" s="117"/>
      <c r="H110" s="118"/>
      <c r="I110" s="230">
        <f t="shared" si="1"/>
        <v>0</v>
      </c>
    </row>
    <row r="111" spans="1:9" ht="24" thickBot="1" x14ac:dyDescent="0.4">
      <c r="A111" s="84"/>
      <c r="B111" s="85"/>
      <c r="C111" s="85"/>
      <c r="D111" s="85"/>
      <c r="E111" s="85"/>
      <c r="F111" s="79"/>
      <c r="G111" s="79" t="s">
        <v>7</v>
      </c>
      <c r="H111" s="119" t="s">
        <v>8</v>
      </c>
      <c r="I111" s="230"/>
    </row>
    <row r="112" spans="1:9" ht="23.25" x14ac:dyDescent="0.35">
      <c r="A112" s="120" t="s">
        <v>2</v>
      </c>
      <c r="B112" s="121" t="s">
        <v>3</v>
      </c>
      <c r="C112" s="121" t="s">
        <v>79</v>
      </c>
      <c r="D112" s="121" t="s">
        <v>5</v>
      </c>
      <c r="E112" s="121" t="s">
        <v>80</v>
      </c>
      <c r="F112" s="122" t="s">
        <v>81</v>
      </c>
      <c r="G112" s="123"/>
      <c r="H112" s="124"/>
      <c r="I112" s="230">
        <f t="shared" si="1"/>
        <v>0</v>
      </c>
    </row>
    <row r="113" spans="1:9" ht="23.25" x14ac:dyDescent="0.35">
      <c r="A113" s="125">
        <v>98</v>
      </c>
      <c r="B113" s="126"/>
      <c r="C113" s="126"/>
      <c r="D113" s="126">
        <v>9995</v>
      </c>
      <c r="E113" s="126">
        <v>2412</v>
      </c>
      <c r="F113" s="127" t="s">
        <v>82</v>
      </c>
      <c r="G113" s="128">
        <v>82000</v>
      </c>
      <c r="H113" s="128">
        <v>82000</v>
      </c>
      <c r="I113" s="230">
        <f t="shared" si="1"/>
        <v>0</v>
      </c>
    </row>
    <row r="114" spans="1:9" ht="23.25" x14ac:dyDescent="0.35">
      <c r="A114" s="126"/>
      <c r="B114" s="126"/>
      <c r="C114" s="126"/>
      <c r="D114" s="129">
        <v>9995</v>
      </c>
      <c r="E114" s="129">
        <v>2414</v>
      </c>
      <c r="F114" s="130" t="s">
        <v>83</v>
      </c>
      <c r="G114" s="128">
        <v>185230</v>
      </c>
      <c r="H114" s="128">
        <v>185230</v>
      </c>
      <c r="I114" s="230">
        <f t="shared" si="1"/>
        <v>0</v>
      </c>
    </row>
    <row r="115" spans="1:9" ht="24" thickBot="1" x14ac:dyDescent="0.4">
      <c r="A115" s="131"/>
      <c r="B115" s="131"/>
      <c r="C115" s="131"/>
      <c r="D115" s="132">
        <v>9995</v>
      </c>
      <c r="E115" s="132">
        <v>2416</v>
      </c>
      <c r="F115" s="133" t="s">
        <v>84</v>
      </c>
      <c r="G115" s="134">
        <v>25000</v>
      </c>
      <c r="H115" s="134">
        <v>25000</v>
      </c>
      <c r="I115" s="230">
        <f t="shared" si="1"/>
        <v>0</v>
      </c>
    </row>
    <row r="116" spans="1:9" ht="24" thickBot="1" x14ac:dyDescent="0.4">
      <c r="A116" s="135"/>
      <c r="B116" s="136"/>
      <c r="C116" s="136"/>
      <c r="D116" s="137"/>
      <c r="E116" s="137"/>
      <c r="F116" s="138" t="s">
        <v>85</v>
      </c>
      <c r="G116" s="139">
        <f>SUM(G113:G115)</f>
        <v>292230</v>
      </c>
      <c r="H116" s="140">
        <f>SUM(H113:H115)</f>
        <v>292230</v>
      </c>
      <c r="I116" s="230">
        <f t="shared" si="1"/>
        <v>0</v>
      </c>
    </row>
    <row r="117" spans="1:9" ht="24" thickBot="1" x14ac:dyDescent="0.4">
      <c r="A117" s="141"/>
      <c r="B117" s="141"/>
      <c r="C117" s="141"/>
      <c r="D117" s="142"/>
      <c r="E117" s="142"/>
      <c r="F117" s="143"/>
      <c r="G117" s="118"/>
      <c r="H117" s="118"/>
      <c r="I117" s="230">
        <f t="shared" si="1"/>
        <v>0</v>
      </c>
    </row>
    <row r="118" spans="1:9" ht="24" thickBot="1" x14ac:dyDescent="0.4">
      <c r="A118" s="57"/>
      <c r="B118" s="58"/>
      <c r="C118" s="58"/>
      <c r="D118" s="67"/>
      <c r="E118" s="70"/>
      <c r="F118" s="144" t="s">
        <v>86</v>
      </c>
      <c r="G118" s="157">
        <f>G96+G104+G116</f>
        <v>53186528.019999996</v>
      </c>
      <c r="H118" s="111">
        <f>H96+H104+H116</f>
        <v>50225238.549999997</v>
      </c>
      <c r="I118" s="230">
        <f t="shared" si="1"/>
        <v>2961289.4699999988</v>
      </c>
    </row>
    <row r="119" spans="1:9" ht="23.25" x14ac:dyDescent="0.35">
      <c r="A119" s="141"/>
      <c r="B119" s="141"/>
      <c r="C119" s="141"/>
      <c r="D119" s="142"/>
      <c r="E119" s="142"/>
      <c r="F119" s="143"/>
      <c r="G119" s="118"/>
      <c r="H119" s="118"/>
      <c r="I119" s="230">
        <f t="shared" si="1"/>
        <v>0</v>
      </c>
    </row>
    <row r="120" spans="1:9" ht="24" thickBot="1" x14ac:dyDescent="0.4">
      <c r="A120" s="112"/>
      <c r="B120" s="112"/>
      <c r="C120" s="112"/>
      <c r="D120" s="112"/>
      <c r="E120" s="112"/>
      <c r="F120" s="116"/>
      <c r="G120" s="116"/>
      <c r="H120" s="112"/>
      <c r="I120" s="230">
        <f t="shared" si="1"/>
        <v>0</v>
      </c>
    </row>
    <row r="121" spans="1:9" ht="24" thickBot="1" x14ac:dyDescent="0.4">
      <c r="A121" s="262" t="s">
        <v>87</v>
      </c>
      <c r="B121" s="263"/>
      <c r="C121" s="263"/>
      <c r="D121" s="263"/>
      <c r="E121" s="263"/>
      <c r="F121" s="241" t="s">
        <v>88</v>
      </c>
      <c r="G121" s="83" t="s">
        <v>7</v>
      </c>
      <c r="H121" s="83" t="s">
        <v>8</v>
      </c>
      <c r="I121" s="230"/>
    </row>
    <row r="122" spans="1:9" ht="24" thickBot="1" x14ac:dyDescent="0.4">
      <c r="A122" s="145" t="s">
        <v>89</v>
      </c>
      <c r="B122" s="146"/>
      <c r="C122" s="146" t="s">
        <v>90</v>
      </c>
      <c r="D122" s="146"/>
      <c r="E122" s="147"/>
      <c r="F122" s="241" t="s">
        <v>91</v>
      </c>
      <c r="G122" s="148"/>
      <c r="H122" s="148"/>
      <c r="I122" s="230">
        <f t="shared" si="1"/>
        <v>0</v>
      </c>
    </row>
    <row r="123" spans="1:9" ht="23.25" x14ac:dyDescent="0.35">
      <c r="A123" s="8" t="s">
        <v>2</v>
      </c>
      <c r="B123" s="9" t="s">
        <v>3</v>
      </c>
      <c r="C123" s="9" t="s">
        <v>79</v>
      </c>
      <c r="D123" s="9" t="s">
        <v>5</v>
      </c>
      <c r="E123" s="149"/>
      <c r="F123" s="150" t="s">
        <v>81</v>
      </c>
      <c r="G123" s="151"/>
      <c r="H123" s="152"/>
      <c r="I123" s="230">
        <f t="shared" si="1"/>
        <v>0</v>
      </c>
    </row>
    <row r="124" spans="1:9" ht="23.25" x14ac:dyDescent="0.35">
      <c r="A124" s="126"/>
      <c r="B124" s="126"/>
      <c r="C124" s="126"/>
      <c r="D124" s="126">
        <v>9995</v>
      </c>
      <c r="E124" s="126"/>
      <c r="F124" s="127" t="s">
        <v>92</v>
      </c>
      <c r="G124" s="128"/>
      <c r="H124" s="128"/>
      <c r="I124" s="230">
        <f t="shared" si="1"/>
        <v>0</v>
      </c>
    </row>
    <row r="125" spans="1:9" ht="23.25" x14ac:dyDescent="0.35">
      <c r="A125" s="126"/>
      <c r="B125" s="126"/>
      <c r="C125" s="126"/>
      <c r="D125" s="126">
        <v>9995</v>
      </c>
      <c r="E125" s="126"/>
      <c r="F125" s="127" t="s">
        <v>93</v>
      </c>
      <c r="G125" s="134"/>
      <c r="H125" s="128"/>
      <c r="I125" s="230">
        <f t="shared" si="1"/>
        <v>0</v>
      </c>
    </row>
    <row r="126" spans="1:9" ht="24" thickBot="1" x14ac:dyDescent="0.4">
      <c r="A126" s="131"/>
      <c r="B126" s="131"/>
      <c r="C126" s="131"/>
      <c r="D126" s="131">
        <v>9995</v>
      </c>
      <c r="E126" s="131"/>
      <c r="F126" s="153" t="s">
        <v>94</v>
      </c>
      <c r="G126" s="134"/>
      <c r="H126" s="134">
        <v>741089</v>
      </c>
      <c r="I126" s="230">
        <f t="shared" si="1"/>
        <v>-741089</v>
      </c>
    </row>
    <row r="127" spans="1:9" ht="24" thickBot="1" x14ac:dyDescent="0.4">
      <c r="A127" s="135"/>
      <c r="B127" s="136"/>
      <c r="C127" s="136"/>
      <c r="D127" s="154"/>
      <c r="E127" s="155"/>
      <c r="F127" s="156" t="s">
        <v>85</v>
      </c>
      <c r="G127" s="139">
        <f>SUM(G124:G126)</f>
        <v>0</v>
      </c>
      <c r="H127" s="140">
        <f>SUM(H124:H126)</f>
        <v>741089</v>
      </c>
      <c r="I127" s="230">
        <f t="shared" si="1"/>
        <v>-741089</v>
      </c>
    </row>
    <row r="128" spans="1:9" ht="24" thickBot="1" x14ac:dyDescent="0.4">
      <c r="A128" s="112"/>
      <c r="B128" s="112"/>
      <c r="C128" s="112"/>
      <c r="D128" s="112"/>
      <c r="E128" s="112"/>
      <c r="F128" s="112"/>
      <c r="G128" s="112"/>
      <c r="H128" s="112"/>
      <c r="I128" s="230">
        <f t="shared" si="1"/>
        <v>0</v>
      </c>
    </row>
    <row r="129" spans="1:9" ht="24" thickBot="1" x14ac:dyDescent="0.4">
      <c r="A129" s="57"/>
      <c r="B129" s="58"/>
      <c r="C129" s="58"/>
      <c r="D129" s="67"/>
      <c r="E129" s="70"/>
      <c r="F129" s="144" t="s">
        <v>95</v>
      </c>
      <c r="G129" s="157">
        <f>+G127+G118</f>
        <v>53186528.019999996</v>
      </c>
      <c r="H129" s="158">
        <f>+H127+H118</f>
        <v>50966327.549999997</v>
      </c>
      <c r="I129" s="230">
        <f t="shared" si="1"/>
        <v>2220200.4699999988</v>
      </c>
    </row>
  </sheetData>
  <mergeCells count="3">
    <mergeCell ref="A1:H1"/>
    <mergeCell ref="A2:H2"/>
    <mergeCell ref="A121:E121"/>
  </mergeCells>
  <pageMargins left="0.25" right="0.25" top="0.75" bottom="0.75" header="0.3" footer="0.3"/>
  <pageSetup scale="39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zoomScale="60" zoomScaleNormal="100" workbookViewId="0">
      <selection activeCell="F22" sqref="F22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268" t="s">
        <v>96</v>
      </c>
      <c r="B2" s="269"/>
      <c r="C2" s="269"/>
      <c r="D2" s="269"/>
      <c r="E2" s="269"/>
      <c r="F2" s="270"/>
    </row>
    <row r="3" spans="1:6" ht="22.5" x14ac:dyDescent="0.3">
      <c r="A3" s="271" t="s">
        <v>97</v>
      </c>
      <c r="B3" s="272"/>
      <c r="C3" s="272"/>
      <c r="D3" s="272"/>
      <c r="E3" s="272"/>
      <c r="F3" s="273"/>
    </row>
    <row r="4" spans="1:6" ht="22.5" x14ac:dyDescent="0.3">
      <c r="A4" s="159"/>
      <c r="B4" s="243"/>
      <c r="C4" s="243"/>
      <c r="D4" s="243"/>
      <c r="E4" s="243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74">
        <v>5139</v>
      </c>
      <c r="C6" s="274"/>
      <c r="D6" s="166"/>
      <c r="E6" s="167"/>
      <c r="F6" s="168"/>
    </row>
    <row r="7" spans="1:6" ht="22.5" x14ac:dyDescent="0.3">
      <c r="A7" s="165" t="s">
        <v>99</v>
      </c>
      <c r="B7" s="275" t="s">
        <v>145</v>
      </c>
      <c r="C7" s="276"/>
      <c r="D7" s="166"/>
      <c r="E7" s="167"/>
      <c r="F7" s="168"/>
    </row>
    <row r="8" spans="1:6" ht="23.25" thickBot="1" x14ac:dyDescent="0.35">
      <c r="A8" s="169" t="s">
        <v>100</v>
      </c>
      <c r="B8" s="277">
        <v>2016</v>
      </c>
      <c r="C8" s="277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78"/>
      <c r="B10" s="279"/>
      <c r="C10" s="279"/>
      <c r="D10" s="279"/>
      <c r="E10" s="279"/>
      <c r="F10" s="280"/>
    </row>
    <row r="11" spans="1:6" x14ac:dyDescent="0.25">
      <c r="A11" s="281" t="s">
        <v>101</v>
      </c>
      <c r="B11" s="282"/>
      <c r="C11" s="282"/>
      <c r="D11" s="283" t="s">
        <v>102</v>
      </c>
      <c r="E11" s="282" t="s">
        <v>103</v>
      </c>
      <c r="F11" s="286" t="s">
        <v>104</v>
      </c>
    </row>
    <row r="12" spans="1:6" x14ac:dyDescent="0.25">
      <c r="A12" s="281"/>
      <c r="B12" s="282"/>
      <c r="C12" s="282"/>
      <c r="D12" s="283"/>
      <c r="E12" s="282"/>
      <c r="F12" s="286"/>
    </row>
    <row r="13" spans="1:6" ht="22.5" x14ac:dyDescent="0.3">
      <c r="A13" s="287" t="s">
        <v>89</v>
      </c>
      <c r="B13" s="288"/>
      <c r="C13" s="288"/>
      <c r="D13" s="284"/>
      <c r="E13" s="285"/>
      <c r="F13" s="242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40647334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4">
        <v>3985661</v>
      </c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>
        <v>2220200</v>
      </c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53186528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67" t="s">
        <v>0</v>
      </c>
      <c r="B26" s="267"/>
      <c r="C26" s="267"/>
      <c r="D26" s="267"/>
      <c r="E26" s="267"/>
      <c r="F26" s="267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265" t="s">
        <v>114</v>
      </c>
      <c r="B28" s="265"/>
      <c r="C28" s="265"/>
      <c r="D28" s="265"/>
      <c r="E28" s="265"/>
      <c r="F28" s="265"/>
    </row>
    <row r="29" spans="1:6" ht="22.5" x14ac:dyDescent="0.3">
      <c r="A29" s="266" t="s">
        <v>150</v>
      </c>
      <c r="B29" s="266"/>
      <c r="C29" s="266"/>
      <c r="D29" s="266"/>
      <c r="E29" s="266"/>
      <c r="F29" s="266"/>
    </row>
    <row r="30" spans="1:6" ht="23.25" thickBot="1" x14ac:dyDescent="0.35">
      <c r="A30" s="265" t="s">
        <v>115</v>
      </c>
      <c r="B30" s="265"/>
      <c r="C30" s="265"/>
      <c r="D30" s="265"/>
      <c r="E30" s="265"/>
      <c r="F30" s="265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115807010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2961289.57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741089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118027210.56999999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115807010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118027210.56999999</v>
      </c>
    </row>
    <row r="40" spans="1:6" ht="23.25" thickBot="1" x14ac:dyDescent="0.35">
      <c r="A40" s="173" t="s">
        <v>160</v>
      </c>
      <c r="B40" s="174"/>
      <c r="C40" s="174"/>
      <c r="D40" s="174"/>
      <c r="E40" s="176"/>
      <c r="F40" s="211">
        <f>F39-F37</f>
        <v>2220200.5699999928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265" t="s">
        <v>120</v>
      </c>
      <c r="B42" s="265"/>
      <c r="C42" s="265"/>
      <c r="D42" s="265"/>
      <c r="E42" s="265"/>
      <c r="F42" s="265"/>
    </row>
    <row r="43" spans="1:6" ht="22.5" x14ac:dyDescent="0.3">
      <c r="A43" s="266" t="s">
        <v>150</v>
      </c>
      <c r="B43" s="266"/>
      <c r="C43" s="266"/>
      <c r="D43" s="266"/>
      <c r="E43" s="266"/>
      <c r="F43" s="266"/>
    </row>
    <row r="44" spans="1:6" ht="22.5" x14ac:dyDescent="0.3">
      <c r="A44" s="265" t="s">
        <v>115</v>
      </c>
      <c r="B44" s="265"/>
      <c r="C44" s="265"/>
      <c r="D44" s="265"/>
      <c r="E44" s="265"/>
      <c r="F44" s="265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419991889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+F15+F17</f>
        <v>46980667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50966328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416006228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419991889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416006228</v>
      </c>
    </row>
    <row r="54" spans="1:6" ht="23.25" thickBot="1" x14ac:dyDescent="0.35">
      <c r="A54" s="173" t="s">
        <v>126</v>
      </c>
      <c r="B54" s="174"/>
      <c r="C54" s="174"/>
      <c r="D54" s="174"/>
      <c r="E54" s="176"/>
      <c r="F54" s="224">
        <f>F53-F51</f>
        <v>-3985661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264" t="s">
        <v>127</v>
      </c>
      <c r="B60" s="264"/>
      <c r="C60" s="264"/>
      <c r="D60" s="210"/>
      <c r="E60" s="210"/>
      <c r="F60" s="210"/>
    </row>
    <row r="61" spans="1:6" ht="22.5" x14ac:dyDescent="0.3">
      <c r="A61" s="264" t="s">
        <v>128</v>
      </c>
      <c r="B61" s="264"/>
      <c r="C61" s="264"/>
      <c r="D61" s="210"/>
      <c r="E61" s="210"/>
      <c r="F61" s="210"/>
    </row>
    <row r="62" spans="1:6" ht="22.5" x14ac:dyDescent="0.3">
      <c r="A62" s="264" t="s">
        <v>129</v>
      </c>
      <c r="B62" s="264"/>
      <c r="C62" s="264"/>
      <c r="D62" s="210"/>
      <c r="E62" s="210"/>
      <c r="F62" s="210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</mergeCells>
  <pageMargins left="0.7" right="0.7" top="0.75" bottom="0.75" header="0.3" footer="0.3"/>
  <pageSetup scale="42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3"/>
  <sheetViews>
    <sheetView view="pageBreakPreview" topLeftCell="A169" zoomScale="60" zoomScaleNormal="100" workbookViewId="0">
      <selection activeCell="F199" sqref="F199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3" bestFit="1" customWidth="1"/>
  </cols>
  <sheetData>
    <row r="1" spans="1:9" ht="23.25" thickBot="1" x14ac:dyDescent="0.35">
      <c r="A1" s="260" t="s">
        <v>0</v>
      </c>
      <c r="B1" s="261"/>
      <c r="C1" s="261"/>
      <c r="D1" s="261"/>
      <c r="E1" s="261"/>
      <c r="F1" s="261"/>
      <c r="G1" s="261"/>
      <c r="H1" s="261"/>
    </row>
    <row r="2" spans="1:9" ht="23.25" thickBot="1" x14ac:dyDescent="0.35">
      <c r="A2" s="260" t="s">
        <v>161</v>
      </c>
      <c r="B2" s="261"/>
      <c r="C2" s="261"/>
      <c r="D2" s="261"/>
      <c r="E2" s="261"/>
      <c r="F2" s="261"/>
      <c r="G2" s="261"/>
      <c r="H2" s="26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17575843.140000001</v>
      </c>
      <c r="H6" s="22">
        <v>17408484.629999999</v>
      </c>
      <c r="I6" s="230">
        <f>+G6-H6</f>
        <v>167358.51000000164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341130.37</v>
      </c>
      <c r="H7" s="22">
        <v>341130.37</v>
      </c>
      <c r="I7" s="230">
        <f t="shared" ref="I7:I80" si="0">+G7-H7</f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/>
      <c r="H8" s="22"/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438578.03</v>
      </c>
      <c r="H9" s="22">
        <v>424411.34</v>
      </c>
      <c r="I9" s="230">
        <f t="shared" si="0"/>
        <v>14166.690000000002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276853.88</v>
      </c>
      <c r="H10" s="22">
        <v>276853.88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1389520.26</v>
      </c>
      <c r="H11" s="22">
        <v>1389520.26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146</v>
      </c>
      <c r="G12" s="22">
        <v>414815</v>
      </c>
      <c r="H12" s="22">
        <v>414815</v>
      </c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>
        <v>130000</v>
      </c>
      <c r="H14" s="22">
        <v>130000</v>
      </c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2151</v>
      </c>
      <c r="F15" s="21" t="s">
        <v>18</v>
      </c>
      <c r="G15" s="22">
        <v>997474.68</v>
      </c>
      <c r="H15" s="22">
        <v>997474.68</v>
      </c>
      <c r="I15" s="230">
        <f t="shared" si="0"/>
        <v>0</v>
      </c>
    </row>
    <row r="16" spans="1:9" ht="23.25" x14ac:dyDescent="0.35">
      <c r="A16" s="19"/>
      <c r="B16" s="19"/>
      <c r="C16" s="19"/>
      <c r="D16" s="20">
        <v>9995</v>
      </c>
      <c r="E16" s="20">
        <v>2152</v>
      </c>
      <c r="F16" s="21" t="s">
        <v>19</v>
      </c>
      <c r="G16" s="22">
        <v>1172372</v>
      </c>
      <c r="H16" s="22">
        <v>1172372</v>
      </c>
      <c r="I16" s="230">
        <f t="shared" si="0"/>
        <v>0</v>
      </c>
    </row>
    <row r="17" spans="1:9" ht="24" thickBot="1" x14ac:dyDescent="0.4">
      <c r="A17" s="19"/>
      <c r="B17" s="19"/>
      <c r="C17" s="19"/>
      <c r="D17" s="24">
        <v>9995</v>
      </c>
      <c r="E17" s="24">
        <v>2153</v>
      </c>
      <c r="F17" s="25" t="s">
        <v>20</v>
      </c>
      <c r="G17" s="26">
        <v>89646.44</v>
      </c>
      <c r="H17" s="26">
        <v>89646.44</v>
      </c>
      <c r="I17" s="230">
        <f t="shared" si="0"/>
        <v>0</v>
      </c>
    </row>
    <row r="18" spans="1:9" ht="24" thickBot="1" x14ac:dyDescent="0.4">
      <c r="A18" s="27"/>
      <c r="B18" s="28"/>
      <c r="C18" s="28"/>
      <c r="D18" s="29"/>
      <c r="E18" s="29"/>
      <c r="F18" s="30" t="s">
        <v>21</v>
      </c>
      <c r="G18" s="31">
        <f>SUM(G6:G17)</f>
        <v>23069639.490000006</v>
      </c>
      <c r="H18" s="31">
        <f>SUM(H6:H17)</f>
        <v>22888114.290000003</v>
      </c>
      <c r="I18" s="230">
        <f t="shared" si="0"/>
        <v>181525.20000000298</v>
      </c>
    </row>
    <row r="19" spans="1:9" ht="24" thickBot="1" x14ac:dyDescent="0.4">
      <c r="A19" s="32"/>
      <c r="B19" s="33"/>
      <c r="C19" s="33"/>
      <c r="D19" s="34"/>
      <c r="E19" s="34"/>
      <c r="F19" s="35"/>
      <c r="G19" s="36"/>
      <c r="H19" s="37"/>
      <c r="I19" s="230">
        <f t="shared" si="0"/>
        <v>0</v>
      </c>
    </row>
    <row r="20" spans="1:9" ht="23.25" x14ac:dyDescent="0.35">
      <c r="A20" s="38"/>
      <c r="B20" s="39"/>
      <c r="C20" s="39"/>
      <c r="D20" s="40"/>
      <c r="E20" s="41"/>
      <c r="F20" s="42" t="s">
        <v>22</v>
      </c>
      <c r="G20" s="43"/>
      <c r="H20" s="44"/>
      <c r="I20" s="230">
        <f t="shared" si="0"/>
        <v>0</v>
      </c>
    </row>
    <row r="21" spans="1:9" ht="23.25" x14ac:dyDescent="0.35">
      <c r="A21" s="19"/>
      <c r="B21" s="19"/>
      <c r="C21" s="19"/>
      <c r="D21" s="20">
        <v>9995</v>
      </c>
      <c r="E21" s="20">
        <v>2212</v>
      </c>
      <c r="F21" s="45" t="s">
        <v>23</v>
      </c>
      <c r="G21" s="22"/>
      <c r="H21" s="22"/>
      <c r="I21" s="230">
        <f t="shared" si="0"/>
        <v>0</v>
      </c>
    </row>
    <row r="22" spans="1:9" ht="23.25" x14ac:dyDescent="0.35">
      <c r="A22" s="19"/>
      <c r="B22" s="19"/>
      <c r="C22" s="19"/>
      <c r="D22" s="23">
        <v>9995</v>
      </c>
      <c r="E22" s="23">
        <v>2213</v>
      </c>
      <c r="F22" s="45" t="s">
        <v>24</v>
      </c>
      <c r="G22" s="22">
        <v>1442416.46</v>
      </c>
      <c r="H22" s="22">
        <v>1442416.46</v>
      </c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2214</v>
      </c>
      <c r="F23" s="45" t="s">
        <v>25</v>
      </c>
      <c r="G23" s="22">
        <v>3770</v>
      </c>
      <c r="H23" s="22">
        <v>3770</v>
      </c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2215</v>
      </c>
      <c r="F24" s="45" t="s">
        <v>162</v>
      </c>
      <c r="G24" s="22">
        <v>2059216.1</v>
      </c>
      <c r="H24" s="22">
        <v>2050358</v>
      </c>
      <c r="I24" s="230">
        <f t="shared" si="0"/>
        <v>8858.1000000000931</v>
      </c>
    </row>
    <row r="25" spans="1:9" ht="23.25" x14ac:dyDescent="0.35">
      <c r="A25" s="19"/>
      <c r="B25" s="19"/>
      <c r="C25" s="19"/>
      <c r="D25" s="23">
        <v>9995</v>
      </c>
      <c r="E25" s="23">
        <v>2216</v>
      </c>
      <c r="F25" s="45" t="s">
        <v>26</v>
      </c>
      <c r="G25" s="22">
        <v>393808.75</v>
      </c>
      <c r="H25" s="22">
        <v>393808.75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2217</v>
      </c>
      <c r="F26" s="45" t="s">
        <v>27</v>
      </c>
      <c r="G26" s="22">
        <v>1578</v>
      </c>
      <c r="H26" s="22">
        <v>1578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2218</v>
      </c>
      <c r="F27" s="45" t="s">
        <v>163</v>
      </c>
      <c r="G27" s="22">
        <v>3406</v>
      </c>
      <c r="H27" s="22">
        <v>3406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2221</v>
      </c>
      <c r="F28" s="45" t="s">
        <v>28</v>
      </c>
      <c r="G28" s="22">
        <v>309797.24</v>
      </c>
      <c r="H28" s="22">
        <v>309797.24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2222</v>
      </c>
      <c r="F29" s="45" t="s">
        <v>29</v>
      </c>
      <c r="G29" s="22">
        <v>63453.51</v>
      </c>
      <c r="H29" s="22">
        <v>63453.51</v>
      </c>
      <c r="I29" s="230">
        <f t="shared" si="0"/>
        <v>0</v>
      </c>
    </row>
    <row r="30" spans="1:9" ht="23.25" x14ac:dyDescent="0.35">
      <c r="A30" s="19"/>
      <c r="B30" s="19"/>
      <c r="C30" s="19"/>
      <c r="D30" s="20">
        <v>9995</v>
      </c>
      <c r="E30" s="20">
        <v>2231</v>
      </c>
      <c r="F30" s="45" t="s">
        <v>30</v>
      </c>
      <c r="G30" s="22"/>
      <c r="H30" s="22"/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2232</v>
      </c>
      <c r="F31" s="45" t="s">
        <v>31</v>
      </c>
      <c r="G31" s="22">
        <v>179875.73</v>
      </c>
      <c r="H31" s="22">
        <v>179875.73</v>
      </c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2241</v>
      </c>
      <c r="F32" s="45" t="s">
        <v>32</v>
      </c>
      <c r="G32" s="22">
        <v>103197.58</v>
      </c>
      <c r="H32" s="22">
        <v>103197.58</v>
      </c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2242</v>
      </c>
      <c r="F33" s="45" t="s">
        <v>33</v>
      </c>
      <c r="G33" s="22">
        <v>5822.34</v>
      </c>
      <c r="H33" s="22">
        <v>5822.34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2243</v>
      </c>
      <c r="F34" s="45" t="s">
        <v>34</v>
      </c>
      <c r="G34" s="22"/>
      <c r="H34" s="22"/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2244</v>
      </c>
      <c r="F35" s="45" t="s">
        <v>35</v>
      </c>
      <c r="G35" s="22">
        <v>13007</v>
      </c>
      <c r="H35" s="22">
        <v>13007</v>
      </c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2251</v>
      </c>
      <c r="F36" s="45" t="s">
        <v>36</v>
      </c>
      <c r="G36" s="22">
        <v>126237.38</v>
      </c>
      <c r="H36" s="22">
        <v>126237.38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2253</v>
      </c>
      <c r="F37" s="45" t="s">
        <v>37</v>
      </c>
      <c r="G37" s="22"/>
      <c r="H37" s="22"/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2254</v>
      </c>
      <c r="F38" s="45" t="s">
        <v>38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2258</v>
      </c>
      <c r="F39" s="45" t="s">
        <v>39</v>
      </c>
      <c r="G39" s="22"/>
      <c r="H39" s="22"/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2261</v>
      </c>
      <c r="F40" s="45" t="s">
        <v>40</v>
      </c>
      <c r="G40" s="22"/>
      <c r="H40" s="22"/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2262</v>
      </c>
      <c r="F41" s="45" t="s">
        <v>41</v>
      </c>
      <c r="G41" s="22"/>
      <c r="H41" s="22"/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2263</v>
      </c>
      <c r="F42" s="45" t="s">
        <v>42</v>
      </c>
      <c r="G42" s="22">
        <v>2072280.61</v>
      </c>
      <c r="H42" s="22">
        <v>2072280.61</v>
      </c>
      <c r="I42" s="230">
        <f t="shared" si="0"/>
        <v>0</v>
      </c>
    </row>
    <row r="43" spans="1:9" ht="23.25" x14ac:dyDescent="0.35">
      <c r="A43" s="19"/>
      <c r="B43" s="19"/>
      <c r="C43" s="19"/>
      <c r="D43" s="20">
        <v>9995</v>
      </c>
      <c r="E43" s="20">
        <v>2271</v>
      </c>
      <c r="F43" s="45" t="s">
        <v>43</v>
      </c>
      <c r="G43" s="22">
        <v>183442</v>
      </c>
      <c r="H43" s="22">
        <v>183442</v>
      </c>
      <c r="I43" s="230">
        <f t="shared" si="0"/>
        <v>0</v>
      </c>
    </row>
    <row r="44" spans="1:9" ht="23.25" x14ac:dyDescent="0.35">
      <c r="A44" s="19"/>
      <c r="B44" s="19"/>
      <c r="C44" s="19"/>
      <c r="D44" s="20">
        <v>9995</v>
      </c>
      <c r="E44" s="20">
        <v>2272</v>
      </c>
      <c r="F44" s="45" t="s">
        <v>44</v>
      </c>
      <c r="G44" s="22">
        <v>494690.51</v>
      </c>
      <c r="H44" s="22">
        <v>494690.51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2281</v>
      </c>
      <c r="F45" s="45" t="s">
        <v>45</v>
      </c>
      <c r="G45" s="22">
        <v>2360</v>
      </c>
      <c r="H45" s="22">
        <v>2360</v>
      </c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2282</v>
      </c>
      <c r="F46" s="45" t="s">
        <v>46</v>
      </c>
      <c r="G46" s="22">
        <v>101117.68</v>
      </c>
      <c r="H46" s="22">
        <v>101117.68</v>
      </c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2284</v>
      </c>
      <c r="F47" s="45" t="s">
        <v>47</v>
      </c>
      <c r="G47" s="22"/>
      <c r="H47" s="22"/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2286</v>
      </c>
      <c r="F48" s="45" t="s">
        <v>48</v>
      </c>
      <c r="G48" s="22">
        <v>180480.18</v>
      </c>
      <c r="H48" s="22">
        <v>180480.18</v>
      </c>
      <c r="I48" s="230">
        <f t="shared" si="0"/>
        <v>0</v>
      </c>
    </row>
    <row r="49" spans="1:9" ht="23.25" x14ac:dyDescent="0.35">
      <c r="A49" s="19"/>
      <c r="B49" s="19"/>
      <c r="C49" s="19"/>
      <c r="D49" s="20">
        <v>9995</v>
      </c>
      <c r="E49" s="23">
        <v>2287</v>
      </c>
      <c r="F49" s="45" t="s">
        <v>49</v>
      </c>
      <c r="G49" s="22">
        <v>1158858.6200000001</v>
      </c>
      <c r="H49" s="22">
        <v>1158858.6200000001</v>
      </c>
      <c r="I49" s="230">
        <f t="shared" si="0"/>
        <v>0</v>
      </c>
    </row>
    <row r="50" spans="1:9" ht="24" thickBot="1" x14ac:dyDescent="0.4">
      <c r="A50" s="19"/>
      <c r="B50" s="19"/>
      <c r="C50" s="19"/>
      <c r="D50" s="20">
        <v>9995</v>
      </c>
      <c r="E50" s="20">
        <v>2288</v>
      </c>
      <c r="F50" s="45" t="s">
        <v>50</v>
      </c>
      <c r="G50" s="22">
        <v>7500</v>
      </c>
      <c r="H50" s="22">
        <v>7500</v>
      </c>
      <c r="I50" s="230">
        <f t="shared" si="0"/>
        <v>0</v>
      </c>
    </row>
    <row r="51" spans="1:9" ht="24" thickBot="1" x14ac:dyDescent="0.4">
      <c r="A51" s="46"/>
      <c r="B51" s="28"/>
      <c r="C51" s="28"/>
      <c r="D51" s="47"/>
      <c r="E51" s="29"/>
      <c r="F51" s="30" t="s">
        <v>51</v>
      </c>
      <c r="G51" s="48">
        <f>SUM(G21:G50)</f>
        <v>8906315.6899999995</v>
      </c>
      <c r="H51" s="49">
        <f>SUM(H21:H50)</f>
        <v>8897457.5899999999</v>
      </c>
      <c r="I51" s="230">
        <f t="shared" si="0"/>
        <v>8858.0999999996275</v>
      </c>
    </row>
    <row r="52" spans="1:9" ht="23.25" x14ac:dyDescent="0.35">
      <c r="A52" s="50"/>
      <c r="B52" s="51"/>
      <c r="C52" s="51"/>
      <c r="D52" s="52"/>
      <c r="E52" s="52"/>
      <c r="F52" s="53" t="s">
        <v>52</v>
      </c>
      <c r="G52" s="54"/>
      <c r="H52" s="55"/>
      <c r="I52" s="230">
        <f t="shared" si="0"/>
        <v>0</v>
      </c>
    </row>
    <row r="53" spans="1:9" ht="23.25" x14ac:dyDescent="0.35">
      <c r="A53" s="19"/>
      <c r="B53" s="19"/>
      <c r="C53" s="19"/>
      <c r="D53" s="20">
        <v>9995</v>
      </c>
      <c r="E53" s="20">
        <v>2311</v>
      </c>
      <c r="F53" s="21" t="s">
        <v>53</v>
      </c>
      <c r="G53" s="22">
        <v>303291.92</v>
      </c>
      <c r="H53" s="22">
        <v>303291.92</v>
      </c>
      <c r="I53" s="230">
        <f t="shared" si="0"/>
        <v>0</v>
      </c>
    </row>
    <row r="54" spans="1:9" ht="23.25" x14ac:dyDescent="0.35">
      <c r="A54" s="19"/>
      <c r="B54" s="19"/>
      <c r="C54" s="19"/>
      <c r="D54" s="20">
        <v>9995</v>
      </c>
      <c r="E54" s="20">
        <v>2323</v>
      </c>
      <c r="F54" s="21" t="s">
        <v>54</v>
      </c>
      <c r="G54" s="22"/>
      <c r="H54" s="22"/>
      <c r="I54" s="230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2331</v>
      </c>
      <c r="F55" s="21" t="s">
        <v>55</v>
      </c>
      <c r="G55" s="22">
        <v>10001.36</v>
      </c>
      <c r="H55" s="22">
        <v>10001.36</v>
      </c>
      <c r="I55" s="230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2334</v>
      </c>
      <c r="F56" s="21" t="s">
        <v>56</v>
      </c>
      <c r="G56" s="22"/>
      <c r="H56" s="22"/>
      <c r="I56" s="230">
        <f t="shared" si="0"/>
        <v>0</v>
      </c>
    </row>
    <row r="57" spans="1:9" ht="23.25" x14ac:dyDescent="0.35">
      <c r="A57" s="19"/>
      <c r="B57" s="19"/>
      <c r="C57" s="19"/>
      <c r="D57" s="20">
        <v>9995</v>
      </c>
      <c r="E57" s="20">
        <v>2341</v>
      </c>
      <c r="F57" s="21" t="s">
        <v>57</v>
      </c>
      <c r="G57" s="22"/>
      <c r="H57" s="22"/>
      <c r="I57" s="230">
        <f t="shared" si="0"/>
        <v>0</v>
      </c>
    </row>
    <row r="58" spans="1:9" ht="23.25" x14ac:dyDescent="0.35">
      <c r="A58" s="19"/>
      <c r="B58" s="19"/>
      <c r="C58" s="19"/>
      <c r="D58" s="20">
        <v>9995</v>
      </c>
      <c r="E58" s="20">
        <v>2353</v>
      </c>
      <c r="F58" s="21" t="s">
        <v>58</v>
      </c>
      <c r="G58" s="22">
        <v>60555.24</v>
      </c>
      <c r="H58" s="22">
        <v>60555.24</v>
      </c>
      <c r="I58" s="230">
        <f t="shared" si="0"/>
        <v>0</v>
      </c>
    </row>
    <row r="59" spans="1:9" ht="23.25" x14ac:dyDescent="0.35">
      <c r="A59" s="19"/>
      <c r="B59" s="19"/>
      <c r="C59" s="19"/>
      <c r="D59" s="20">
        <v>9995</v>
      </c>
      <c r="E59" s="20">
        <v>2371</v>
      </c>
      <c r="F59" s="21" t="s">
        <v>59</v>
      </c>
      <c r="G59" s="22">
        <v>860793.6</v>
      </c>
      <c r="H59" s="22">
        <v>860793.6</v>
      </c>
      <c r="I59" s="230">
        <f t="shared" si="0"/>
        <v>0</v>
      </c>
    </row>
    <row r="60" spans="1:9" ht="23.25" x14ac:dyDescent="0.35">
      <c r="A60" s="19"/>
      <c r="B60" s="19"/>
      <c r="C60" s="19"/>
      <c r="D60" s="20">
        <v>9995</v>
      </c>
      <c r="E60" s="20">
        <v>2372</v>
      </c>
      <c r="F60" s="21" t="s">
        <v>164</v>
      </c>
      <c r="G60" s="22">
        <v>20074</v>
      </c>
      <c r="H60" s="22">
        <v>20074</v>
      </c>
      <c r="I60" s="230">
        <f t="shared" si="0"/>
        <v>0</v>
      </c>
    </row>
    <row r="61" spans="1:9" ht="23.25" x14ac:dyDescent="0.35">
      <c r="A61" s="19"/>
      <c r="B61" s="19"/>
      <c r="C61" s="19"/>
      <c r="D61" s="20">
        <v>9995</v>
      </c>
      <c r="E61" s="20">
        <v>2391</v>
      </c>
      <c r="F61" s="21" t="s">
        <v>60</v>
      </c>
      <c r="G61" s="22">
        <v>83331.72</v>
      </c>
      <c r="H61" s="22">
        <v>83331.72</v>
      </c>
      <c r="I61" s="230">
        <f t="shared" si="0"/>
        <v>0</v>
      </c>
    </row>
    <row r="62" spans="1:9" ht="23.25" x14ac:dyDescent="0.35">
      <c r="A62" s="19"/>
      <c r="B62" s="19"/>
      <c r="C62" s="19"/>
      <c r="D62" s="20">
        <v>9995</v>
      </c>
      <c r="E62" s="23">
        <v>2392</v>
      </c>
      <c r="F62" s="21" t="s">
        <v>61</v>
      </c>
      <c r="G62" s="22">
        <v>131816.28</v>
      </c>
      <c r="H62" s="22">
        <v>131816.28</v>
      </c>
      <c r="I62" s="230">
        <f t="shared" si="0"/>
        <v>0</v>
      </c>
    </row>
    <row r="63" spans="1:9" ht="23.25" x14ac:dyDescent="0.35">
      <c r="A63" s="19"/>
      <c r="B63" s="19"/>
      <c r="C63" s="19"/>
      <c r="D63" s="20">
        <v>9995</v>
      </c>
      <c r="E63" s="20">
        <v>2394</v>
      </c>
      <c r="F63" s="21" t="s">
        <v>62</v>
      </c>
      <c r="G63" s="22">
        <v>12744</v>
      </c>
      <c r="H63" s="22">
        <v>12744</v>
      </c>
      <c r="I63" s="230">
        <f t="shared" si="0"/>
        <v>0</v>
      </c>
    </row>
    <row r="64" spans="1:9" ht="23.25" x14ac:dyDescent="0.35">
      <c r="A64" s="19"/>
      <c r="B64" s="19"/>
      <c r="C64" s="19"/>
      <c r="D64" s="20">
        <v>9995</v>
      </c>
      <c r="E64" s="20">
        <v>2395</v>
      </c>
      <c r="F64" s="21" t="s">
        <v>63</v>
      </c>
      <c r="G64" s="22">
        <v>14411.85</v>
      </c>
      <c r="H64" s="22">
        <v>14411.85</v>
      </c>
      <c r="I64" s="230">
        <f t="shared" si="0"/>
        <v>0</v>
      </c>
    </row>
    <row r="65" spans="1:9" ht="23.25" x14ac:dyDescent="0.35">
      <c r="A65" s="19"/>
      <c r="B65" s="19"/>
      <c r="C65" s="19"/>
      <c r="D65" s="20">
        <v>9995</v>
      </c>
      <c r="E65" s="20">
        <v>2396</v>
      </c>
      <c r="F65" s="21" t="s">
        <v>64</v>
      </c>
      <c r="G65" s="22">
        <v>103367.54</v>
      </c>
      <c r="H65" s="22">
        <v>103367.54</v>
      </c>
      <c r="I65" s="230">
        <f t="shared" si="0"/>
        <v>0</v>
      </c>
    </row>
    <row r="66" spans="1:9" ht="24" thickBot="1" x14ac:dyDescent="0.4">
      <c r="A66" s="56"/>
      <c r="B66" s="56"/>
      <c r="C66" s="56"/>
      <c r="D66" s="24">
        <v>9995</v>
      </c>
      <c r="E66" s="24">
        <v>2399</v>
      </c>
      <c r="F66" s="25" t="s">
        <v>65</v>
      </c>
      <c r="G66" s="26">
        <v>105901.98</v>
      </c>
      <c r="H66" s="26">
        <v>105901.98</v>
      </c>
      <c r="I66" s="230">
        <f t="shared" si="0"/>
        <v>0</v>
      </c>
    </row>
    <row r="67" spans="1:9" ht="24" thickBot="1" x14ac:dyDescent="0.4">
      <c r="A67" s="57"/>
      <c r="B67" s="58"/>
      <c r="C67" s="58"/>
      <c r="D67" s="59"/>
      <c r="E67" s="60"/>
      <c r="F67" s="61" t="s">
        <v>66</v>
      </c>
      <c r="G67" s="62">
        <f>SUM(G53:G66)</f>
        <v>1706289.49</v>
      </c>
      <c r="H67" s="63">
        <f>SUM(H53:H66)</f>
        <v>1706289.49</v>
      </c>
      <c r="I67" s="230">
        <f t="shared" si="0"/>
        <v>0</v>
      </c>
    </row>
    <row r="68" spans="1:9" ht="23.25" x14ac:dyDescent="0.35">
      <c r="A68" s="50"/>
      <c r="B68" s="51"/>
      <c r="C68" s="51"/>
      <c r="D68" s="64"/>
      <c r="E68" s="64"/>
      <c r="F68" s="42" t="s">
        <v>67</v>
      </c>
      <c r="G68" s="65"/>
      <c r="H68" s="55"/>
      <c r="I68" s="230">
        <f t="shared" si="0"/>
        <v>0</v>
      </c>
    </row>
    <row r="69" spans="1:9" ht="23.25" x14ac:dyDescent="0.35">
      <c r="A69" s="19"/>
      <c r="B69" s="19"/>
      <c r="C69" s="19"/>
      <c r="D69" s="20">
        <v>9995</v>
      </c>
      <c r="E69" s="20">
        <v>2611</v>
      </c>
      <c r="F69" s="21" t="s">
        <v>68</v>
      </c>
      <c r="G69" s="22">
        <v>49073.64</v>
      </c>
      <c r="H69" s="22">
        <v>49073.64</v>
      </c>
      <c r="I69" s="230">
        <f t="shared" si="0"/>
        <v>0</v>
      </c>
    </row>
    <row r="70" spans="1:9" ht="23.25" x14ac:dyDescent="0.35">
      <c r="A70" s="19"/>
      <c r="B70" s="19"/>
      <c r="C70" s="19"/>
      <c r="D70" s="20">
        <v>9995</v>
      </c>
      <c r="E70" s="20">
        <v>2613</v>
      </c>
      <c r="F70" s="21" t="s">
        <v>69</v>
      </c>
      <c r="G70" s="22">
        <v>717887.04</v>
      </c>
      <c r="H70" s="22">
        <v>717887.04</v>
      </c>
      <c r="I70" s="230">
        <f t="shared" si="0"/>
        <v>0</v>
      </c>
    </row>
    <row r="71" spans="1:9" ht="23.25" x14ac:dyDescent="0.35">
      <c r="A71" s="19"/>
      <c r="B71" s="19"/>
      <c r="C71" s="19"/>
      <c r="D71" s="20">
        <v>9995</v>
      </c>
      <c r="E71" s="20">
        <v>2614</v>
      </c>
      <c r="F71" s="21" t="s">
        <v>165</v>
      </c>
      <c r="G71" s="22">
        <v>1296.44</v>
      </c>
      <c r="H71" s="22">
        <v>1296.44</v>
      </c>
      <c r="I71" s="230">
        <f t="shared" si="0"/>
        <v>0</v>
      </c>
    </row>
    <row r="72" spans="1:9" ht="23.25" x14ac:dyDescent="0.35">
      <c r="A72" s="19"/>
      <c r="B72" s="19"/>
      <c r="C72" s="19"/>
      <c r="D72" s="20">
        <v>9995</v>
      </c>
      <c r="E72" s="20">
        <v>2619</v>
      </c>
      <c r="F72" s="21" t="s">
        <v>166</v>
      </c>
      <c r="G72" s="22">
        <v>1652.42</v>
      </c>
      <c r="H72" s="22">
        <v>1652.42</v>
      </c>
      <c r="I72" s="230">
        <f t="shared" si="0"/>
        <v>0</v>
      </c>
    </row>
    <row r="73" spans="1:9" ht="23.25" x14ac:dyDescent="0.35">
      <c r="A73" s="19"/>
      <c r="B73" s="19"/>
      <c r="C73" s="19"/>
      <c r="D73" s="20">
        <v>9995</v>
      </c>
      <c r="E73" s="20">
        <v>2623</v>
      </c>
      <c r="F73" s="21" t="s">
        <v>159</v>
      </c>
      <c r="G73" s="22">
        <v>17619.98</v>
      </c>
      <c r="H73" s="22">
        <v>17619.98</v>
      </c>
      <c r="I73" s="230">
        <f t="shared" si="0"/>
        <v>0</v>
      </c>
    </row>
    <row r="74" spans="1:9" ht="23.25" x14ac:dyDescent="0.35">
      <c r="A74" s="19"/>
      <c r="B74" s="19"/>
      <c r="C74" s="19"/>
      <c r="D74" s="20">
        <v>9995</v>
      </c>
      <c r="E74" s="20">
        <v>2641</v>
      </c>
      <c r="F74" s="21" t="s">
        <v>70</v>
      </c>
      <c r="G74" s="22"/>
      <c r="H74" s="22"/>
      <c r="I74" s="230">
        <f>+G74-H74</f>
        <v>0</v>
      </c>
    </row>
    <row r="75" spans="1:9" ht="23.25" x14ac:dyDescent="0.35">
      <c r="A75" s="19"/>
      <c r="B75" s="19"/>
      <c r="C75" s="19"/>
      <c r="D75" s="20">
        <v>9995</v>
      </c>
      <c r="E75" s="20">
        <v>2653</v>
      </c>
      <c r="F75" s="21" t="s">
        <v>167</v>
      </c>
      <c r="G75" s="22">
        <v>395.83</v>
      </c>
      <c r="H75" s="22">
        <v>395.83</v>
      </c>
      <c r="I75" s="230">
        <f t="shared" si="0"/>
        <v>0</v>
      </c>
    </row>
    <row r="76" spans="1:9" ht="23.25" x14ac:dyDescent="0.35">
      <c r="A76" s="19"/>
      <c r="B76" s="19"/>
      <c r="C76" s="19"/>
      <c r="D76" s="20">
        <v>9995</v>
      </c>
      <c r="E76" s="20">
        <v>2654</v>
      </c>
      <c r="F76" s="248" t="s">
        <v>168</v>
      </c>
      <c r="G76" s="22">
        <v>33000</v>
      </c>
      <c r="H76" s="22">
        <v>33000</v>
      </c>
      <c r="I76" s="230">
        <f t="shared" si="0"/>
        <v>0</v>
      </c>
    </row>
    <row r="77" spans="1:9" ht="23.25" x14ac:dyDescent="0.35">
      <c r="A77" s="19"/>
      <c r="B77" s="19"/>
      <c r="C77" s="19"/>
      <c r="D77" s="20">
        <v>9995</v>
      </c>
      <c r="E77" s="20">
        <v>2655</v>
      </c>
      <c r="F77" s="21" t="s">
        <v>71</v>
      </c>
      <c r="G77" s="22"/>
      <c r="H77" s="22"/>
      <c r="I77" s="230">
        <f t="shared" si="0"/>
        <v>0</v>
      </c>
    </row>
    <row r="78" spans="1:9" ht="23.25" x14ac:dyDescent="0.35">
      <c r="A78" s="19"/>
      <c r="B78" s="19"/>
      <c r="C78" s="19"/>
      <c r="D78" s="20">
        <v>9995</v>
      </c>
      <c r="E78" s="20">
        <v>2657</v>
      </c>
      <c r="F78" s="21" t="s">
        <v>72</v>
      </c>
      <c r="G78" s="22">
        <v>381.84</v>
      </c>
      <c r="H78" s="22">
        <v>381.84</v>
      </c>
      <c r="I78" s="230">
        <f t="shared" si="0"/>
        <v>0</v>
      </c>
    </row>
    <row r="79" spans="1:9" ht="23.25" x14ac:dyDescent="0.35">
      <c r="A79" s="19"/>
      <c r="B79" s="19"/>
      <c r="C79" s="19"/>
      <c r="D79" s="20">
        <v>9995</v>
      </c>
      <c r="E79" s="20">
        <v>2658</v>
      </c>
      <c r="F79" s="21" t="s">
        <v>73</v>
      </c>
      <c r="G79" s="22">
        <v>4598.1000000000004</v>
      </c>
      <c r="H79" s="22">
        <v>4598.1000000000004</v>
      </c>
      <c r="I79" s="230">
        <f t="shared" si="0"/>
        <v>0</v>
      </c>
    </row>
    <row r="80" spans="1:9" ht="23.25" x14ac:dyDescent="0.35">
      <c r="A80" s="19"/>
      <c r="B80" s="19"/>
      <c r="C80" s="19"/>
      <c r="D80" s="20">
        <v>9995</v>
      </c>
      <c r="E80" s="20">
        <v>2662</v>
      </c>
      <c r="F80" s="25" t="s">
        <v>169</v>
      </c>
      <c r="G80" s="22">
        <v>1902819.34</v>
      </c>
      <c r="H80" s="22">
        <v>1902819.34</v>
      </c>
      <c r="I80" s="230">
        <f t="shared" si="0"/>
        <v>0</v>
      </c>
    </row>
    <row r="81" spans="1:9" ht="23.25" x14ac:dyDescent="0.35">
      <c r="A81" s="19"/>
      <c r="B81" s="19"/>
      <c r="C81" s="19"/>
      <c r="D81" s="20">
        <v>9995</v>
      </c>
      <c r="E81" s="23">
        <v>2683</v>
      </c>
      <c r="F81" s="25" t="s">
        <v>74</v>
      </c>
      <c r="G81" s="22">
        <v>1751.55</v>
      </c>
      <c r="H81" s="22">
        <v>1751.55</v>
      </c>
      <c r="I81" s="230">
        <f t="shared" ref="I81:I152" si="1">+G81-H81</f>
        <v>0</v>
      </c>
    </row>
    <row r="82" spans="1:9" ht="23.25" x14ac:dyDescent="0.35">
      <c r="A82" s="56"/>
      <c r="B82" s="56"/>
      <c r="C82" s="56"/>
      <c r="D82" s="24">
        <v>9995</v>
      </c>
      <c r="E82" s="234">
        <v>2688</v>
      </c>
      <c r="F82" s="25" t="s">
        <v>143</v>
      </c>
      <c r="G82" s="22">
        <v>72261</v>
      </c>
      <c r="H82" s="22">
        <v>72261</v>
      </c>
      <c r="I82" s="230">
        <f t="shared" si="1"/>
        <v>0</v>
      </c>
    </row>
    <row r="83" spans="1:9" ht="24" thickBot="1" x14ac:dyDescent="0.4">
      <c r="A83" s="56"/>
      <c r="B83" s="56"/>
      <c r="C83" s="56"/>
      <c r="D83" s="24">
        <v>9995</v>
      </c>
      <c r="E83" s="24">
        <v>2712</v>
      </c>
      <c r="F83" s="21" t="s">
        <v>75</v>
      </c>
      <c r="G83" s="22"/>
      <c r="H83" s="22"/>
      <c r="I83" s="230">
        <f t="shared" si="1"/>
        <v>0</v>
      </c>
    </row>
    <row r="84" spans="1:9" ht="24" thickBot="1" x14ac:dyDescent="0.4">
      <c r="A84" s="57"/>
      <c r="B84" s="58"/>
      <c r="C84" s="58"/>
      <c r="D84" s="66"/>
      <c r="E84" s="67"/>
      <c r="F84" s="61" t="s">
        <v>76</v>
      </c>
      <c r="G84" s="62">
        <f>SUM(G69:G83)</f>
        <v>2802737.1799999997</v>
      </c>
      <c r="H84" s="68">
        <f>SUM(H69:H83)</f>
        <v>2802737.1799999997</v>
      </c>
      <c r="I84" s="230">
        <f t="shared" si="1"/>
        <v>0</v>
      </c>
    </row>
    <row r="85" spans="1:9" ht="24" thickBot="1" x14ac:dyDescent="0.4">
      <c r="A85" s="32"/>
      <c r="B85" s="69"/>
      <c r="C85" s="69"/>
      <c r="D85" s="70"/>
      <c r="E85" s="70"/>
      <c r="F85" s="35"/>
      <c r="G85" s="36"/>
      <c r="H85" s="37"/>
      <c r="I85" s="230">
        <f t="shared" si="1"/>
        <v>0</v>
      </c>
    </row>
    <row r="86" spans="1:9" ht="24" thickBot="1" x14ac:dyDescent="0.4">
      <c r="A86" s="38"/>
      <c r="B86" s="39"/>
      <c r="C86" s="39"/>
      <c r="D86" s="71"/>
      <c r="E86" s="72"/>
      <c r="F86" s="30" t="s">
        <v>77</v>
      </c>
      <c r="G86" s="73">
        <f>+G84+G67+G51+G18</f>
        <v>36484981.850000009</v>
      </c>
      <c r="H86" s="74">
        <f>+H84+H67+H51+H18</f>
        <v>36294598.550000004</v>
      </c>
      <c r="I86" s="230">
        <f t="shared" si="1"/>
        <v>190383.30000000447</v>
      </c>
    </row>
    <row r="87" spans="1:9" ht="24" thickBot="1" x14ac:dyDescent="0.4">
      <c r="A87" s="32"/>
      <c r="B87" s="69"/>
      <c r="C87" s="69"/>
      <c r="D87" s="70"/>
      <c r="E87" s="70"/>
      <c r="F87" s="75"/>
      <c r="G87" s="76"/>
      <c r="H87" s="77"/>
      <c r="I87" s="230">
        <f t="shared" si="1"/>
        <v>0</v>
      </c>
    </row>
    <row r="88" spans="1:9" ht="24" thickBot="1" x14ac:dyDescent="0.4">
      <c r="A88" s="78" t="s">
        <v>2</v>
      </c>
      <c r="B88" s="79" t="s">
        <v>3</v>
      </c>
      <c r="C88" s="80" t="s">
        <v>4</v>
      </c>
      <c r="D88" s="79" t="s">
        <v>5</v>
      </c>
      <c r="E88" s="79" t="s">
        <v>6</v>
      </c>
      <c r="F88" s="81"/>
      <c r="G88" s="82"/>
      <c r="H88" s="83"/>
      <c r="I88" s="230">
        <f t="shared" si="1"/>
        <v>0</v>
      </c>
    </row>
    <row r="89" spans="1:9" ht="24" thickBot="1" x14ac:dyDescent="0.4">
      <c r="A89" s="84">
        <v>11</v>
      </c>
      <c r="B89" s="85"/>
      <c r="C89" s="86">
        <v>2</v>
      </c>
      <c r="D89" s="85"/>
      <c r="E89" s="14"/>
      <c r="F89" s="87" t="s">
        <v>9</v>
      </c>
      <c r="G89" s="88" t="s">
        <v>7</v>
      </c>
      <c r="H89" s="89" t="s">
        <v>8</v>
      </c>
      <c r="I89" s="230"/>
    </row>
    <row r="90" spans="1:9" ht="23.25" x14ac:dyDescent="0.35">
      <c r="A90" s="90"/>
      <c r="B90" s="91"/>
      <c r="C90" s="91"/>
      <c r="D90" s="92">
        <v>100</v>
      </c>
      <c r="E90" s="93">
        <v>2111</v>
      </c>
      <c r="F90" s="94" t="s">
        <v>10</v>
      </c>
      <c r="G90" s="95">
        <v>5240865.5199999996</v>
      </c>
      <c r="H90" s="95">
        <v>5240865.5199999996</v>
      </c>
      <c r="I90" s="230">
        <f t="shared" si="1"/>
        <v>0</v>
      </c>
    </row>
    <row r="91" spans="1:9" ht="23.25" x14ac:dyDescent="0.35">
      <c r="A91" s="249"/>
      <c r="B91" s="91"/>
      <c r="C91" s="91"/>
      <c r="D91" s="92">
        <v>100</v>
      </c>
      <c r="E91" s="93">
        <v>2151</v>
      </c>
      <c r="F91" s="21" t="s">
        <v>18</v>
      </c>
      <c r="G91" s="95">
        <v>361141.72</v>
      </c>
      <c r="H91" s="95">
        <v>361141.72</v>
      </c>
      <c r="I91" s="230"/>
    </row>
    <row r="92" spans="1:9" ht="23.25" x14ac:dyDescent="0.35">
      <c r="A92" s="249"/>
      <c r="B92" s="91"/>
      <c r="C92" s="91"/>
      <c r="D92" s="92">
        <v>100</v>
      </c>
      <c r="E92" s="93">
        <v>2152</v>
      </c>
      <c r="F92" s="21" t="s">
        <v>19</v>
      </c>
      <c r="G92" s="95">
        <v>368648.11</v>
      </c>
      <c r="H92" s="95">
        <v>368648.11</v>
      </c>
      <c r="I92" s="230"/>
    </row>
    <row r="93" spans="1:9" ht="23.25" x14ac:dyDescent="0.35">
      <c r="A93" s="249"/>
      <c r="B93" s="91"/>
      <c r="C93" s="91"/>
      <c r="D93" s="92">
        <v>100</v>
      </c>
      <c r="E93" s="93">
        <v>2153</v>
      </c>
      <c r="F93" s="25" t="s">
        <v>20</v>
      </c>
      <c r="G93" s="95">
        <v>44585.34</v>
      </c>
      <c r="H93" s="95">
        <v>44585.34</v>
      </c>
      <c r="I93" s="230"/>
    </row>
    <row r="94" spans="1:9" ht="23.25" x14ac:dyDescent="0.35">
      <c r="A94" s="19"/>
      <c r="B94" s="19"/>
      <c r="C94" s="19"/>
      <c r="D94" s="20">
        <v>9995</v>
      </c>
      <c r="E94" s="23">
        <v>2111</v>
      </c>
      <c r="F94" s="21" t="s">
        <v>10</v>
      </c>
      <c r="G94" s="250">
        <v>6638450.4400000004</v>
      </c>
      <c r="H94" s="250">
        <v>6638450.4400000004</v>
      </c>
      <c r="I94" s="230">
        <f t="shared" si="1"/>
        <v>0</v>
      </c>
    </row>
    <row r="95" spans="1:9" ht="23.25" x14ac:dyDescent="0.35">
      <c r="A95" s="19"/>
      <c r="B95" s="19"/>
      <c r="C95" s="19"/>
      <c r="D95" s="20">
        <v>9995</v>
      </c>
      <c r="E95" s="20">
        <v>2112</v>
      </c>
      <c r="F95" s="21" t="s">
        <v>11</v>
      </c>
      <c r="G95" s="250">
        <v>192572.54</v>
      </c>
      <c r="H95" s="250">
        <v>192572.54</v>
      </c>
      <c r="I95" s="230">
        <f t="shared" si="1"/>
        <v>0</v>
      </c>
    </row>
    <row r="96" spans="1:9" ht="23.25" x14ac:dyDescent="0.35">
      <c r="A96" s="19"/>
      <c r="B96" s="19"/>
      <c r="C96" s="19"/>
      <c r="D96" s="20">
        <v>9995</v>
      </c>
      <c r="E96" s="20">
        <v>2114</v>
      </c>
      <c r="F96" s="21" t="s">
        <v>12</v>
      </c>
      <c r="G96" s="22"/>
      <c r="H96" s="22"/>
      <c r="I96" s="230">
        <f t="shared" si="1"/>
        <v>0</v>
      </c>
    </row>
    <row r="97" spans="1:9" ht="23.25" x14ac:dyDescent="0.35">
      <c r="A97" s="19"/>
      <c r="B97" s="19"/>
      <c r="C97" s="19"/>
      <c r="D97" s="20">
        <v>9995</v>
      </c>
      <c r="E97" s="20">
        <v>2115</v>
      </c>
      <c r="F97" s="21" t="s">
        <v>13</v>
      </c>
      <c r="G97" s="22"/>
      <c r="H97" s="22"/>
      <c r="I97" s="230">
        <f t="shared" si="1"/>
        <v>0</v>
      </c>
    </row>
    <row r="98" spans="1:9" ht="23.25" x14ac:dyDescent="0.35">
      <c r="A98" s="19"/>
      <c r="B98" s="19"/>
      <c r="C98" s="19"/>
      <c r="D98" s="20">
        <v>9995</v>
      </c>
      <c r="E98" s="20">
        <v>2116</v>
      </c>
      <c r="F98" s="21" t="s">
        <v>14</v>
      </c>
      <c r="G98" s="22">
        <v>222195.18</v>
      </c>
      <c r="H98" s="22">
        <v>222195.18</v>
      </c>
      <c r="I98" s="230">
        <f t="shared" si="1"/>
        <v>0</v>
      </c>
    </row>
    <row r="99" spans="1:9" ht="23.25" x14ac:dyDescent="0.35">
      <c r="A99" s="19"/>
      <c r="B99" s="19"/>
      <c r="C99" s="19"/>
      <c r="D99" s="20">
        <v>9995</v>
      </c>
      <c r="E99" s="23">
        <v>2122</v>
      </c>
      <c r="F99" s="21" t="s">
        <v>15</v>
      </c>
      <c r="G99" s="22"/>
      <c r="H99" s="22"/>
      <c r="I99" s="230">
        <f t="shared" si="1"/>
        <v>0</v>
      </c>
    </row>
    <row r="100" spans="1:9" ht="23.25" x14ac:dyDescent="0.35">
      <c r="A100" s="19"/>
      <c r="B100" s="19"/>
      <c r="C100" s="19"/>
      <c r="D100" s="20">
        <v>9995</v>
      </c>
      <c r="E100" s="20">
        <v>2132</v>
      </c>
      <c r="F100" s="21" t="s">
        <v>16</v>
      </c>
      <c r="G100" s="22"/>
      <c r="H100" s="22"/>
      <c r="I100" s="230">
        <f t="shared" si="1"/>
        <v>0</v>
      </c>
    </row>
    <row r="101" spans="1:9" ht="23.25" x14ac:dyDescent="0.35">
      <c r="A101" s="19"/>
      <c r="B101" s="19"/>
      <c r="C101" s="19"/>
      <c r="D101" s="20">
        <v>9995</v>
      </c>
      <c r="E101" s="20">
        <v>2141</v>
      </c>
      <c r="F101" s="21" t="s">
        <v>17</v>
      </c>
      <c r="G101" s="22"/>
      <c r="H101" s="22"/>
      <c r="I101" s="230">
        <f t="shared" si="1"/>
        <v>0</v>
      </c>
    </row>
    <row r="102" spans="1:9" ht="23.25" x14ac:dyDescent="0.35">
      <c r="A102" s="19"/>
      <c r="B102" s="19"/>
      <c r="C102" s="19"/>
      <c r="D102" s="20">
        <v>9995</v>
      </c>
      <c r="E102" s="20">
        <v>2151</v>
      </c>
      <c r="F102" s="21" t="s">
        <v>18</v>
      </c>
      <c r="G102" s="22">
        <v>470666.09</v>
      </c>
      <c r="H102" s="22">
        <v>470666.09</v>
      </c>
      <c r="I102" s="230">
        <f t="shared" si="1"/>
        <v>0</v>
      </c>
    </row>
    <row r="103" spans="1:9" ht="23.25" x14ac:dyDescent="0.35">
      <c r="A103" s="19"/>
      <c r="B103" s="19"/>
      <c r="C103" s="19"/>
      <c r="D103" s="20">
        <v>9995</v>
      </c>
      <c r="E103" s="20">
        <v>2152</v>
      </c>
      <c r="F103" s="21" t="s">
        <v>19</v>
      </c>
      <c r="G103" s="22">
        <v>471329.84</v>
      </c>
      <c r="H103" s="22">
        <v>471329.84</v>
      </c>
      <c r="I103" s="230">
        <f t="shared" si="1"/>
        <v>0</v>
      </c>
    </row>
    <row r="104" spans="1:9" ht="24" thickBot="1" x14ac:dyDescent="0.4">
      <c r="A104" s="56"/>
      <c r="B104" s="56"/>
      <c r="C104" s="56"/>
      <c r="D104" s="24">
        <v>9995</v>
      </c>
      <c r="E104" s="24">
        <v>2153</v>
      </c>
      <c r="F104" s="25" t="s">
        <v>20</v>
      </c>
      <c r="G104" s="26">
        <v>64207.360000000001</v>
      </c>
      <c r="H104" s="26">
        <v>64207.360000000001</v>
      </c>
      <c r="I104" s="230">
        <f t="shared" si="1"/>
        <v>0</v>
      </c>
    </row>
    <row r="105" spans="1:9" ht="24" thickBot="1" x14ac:dyDescent="0.4">
      <c r="A105" s="96"/>
      <c r="B105" s="97"/>
      <c r="C105" s="97"/>
      <c r="D105" s="98"/>
      <c r="E105" s="98"/>
      <c r="F105" s="99" t="s">
        <v>21</v>
      </c>
      <c r="G105" s="100">
        <f>SUM(G90:G104)</f>
        <v>14074662.139999997</v>
      </c>
      <c r="H105" s="101">
        <f>SUM(H90:H104)</f>
        <v>14074662.139999997</v>
      </c>
      <c r="I105" s="230">
        <f t="shared" si="1"/>
        <v>0</v>
      </c>
    </row>
    <row r="106" spans="1:9" ht="24" thickBot="1" x14ac:dyDescent="0.4">
      <c r="A106" s="32"/>
      <c r="B106" s="33"/>
      <c r="C106" s="33"/>
      <c r="D106" s="34"/>
      <c r="E106" s="34"/>
      <c r="F106" s="35"/>
      <c r="G106" s="36"/>
      <c r="H106" s="102"/>
      <c r="I106" s="230">
        <f t="shared" si="1"/>
        <v>0</v>
      </c>
    </row>
    <row r="107" spans="1:9" ht="23.25" x14ac:dyDescent="0.35">
      <c r="A107" s="38"/>
      <c r="B107" s="39"/>
      <c r="C107" s="39"/>
      <c r="D107" s="40"/>
      <c r="E107" s="41"/>
      <c r="F107" s="42" t="s">
        <v>22</v>
      </c>
      <c r="G107" s="251"/>
      <c r="H107" s="252"/>
      <c r="I107" s="230">
        <f t="shared" si="1"/>
        <v>0</v>
      </c>
    </row>
    <row r="108" spans="1:9" ht="23.25" x14ac:dyDescent="0.35">
      <c r="A108" s="19"/>
      <c r="B108" s="19"/>
      <c r="C108" s="19"/>
      <c r="D108" s="20">
        <v>9995</v>
      </c>
      <c r="E108" s="20">
        <v>2212</v>
      </c>
      <c r="F108" s="45" t="s">
        <v>23</v>
      </c>
      <c r="G108" s="22"/>
      <c r="H108" s="22"/>
      <c r="I108" s="230">
        <f t="shared" si="1"/>
        <v>0</v>
      </c>
    </row>
    <row r="109" spans="1:9" ht="23.25" x14ac:dyDescent="0.35">
      <c r="A109" s="19"/>
      <c r="B109" s="19"/>
      <c r="C109" s="19"/>
      <c r="D109" s="23">
        <v>9995</v>
      </c>
      <c r="E109" s="23">
        <v>2213</v>
      </c>
      <c r="F109" s="45" t="s">
        <v>24</v>
      </c>
      <c r="G109" s="22"/>
      <c r="H109" s="22"/>
      <c r="I109" s="230">
        <f t="shared" si="1"/>
        <v>0</v>
      </c>
    </row>
    <row r="110" spans="1:9" ht="23.25" x14ac:dyDescent="0.35">
      <c r="A110" s="19"/>
      <c r="B110" s="19"/>
      <c r="C110" s="19"/>
      <c r="D110" s="23">
        <v>9995</v>
      </c>
      <c r="E110" s="23">
        <v>2214</v>
      </c>
      <c r="F110" s="45" t="s">
        <v>25</v>
      </c>
      <c r="G110" s="22">
        <v>2400</v>
      </c>
      <c r="H110" s="22">
        <v>2400</v>
      </c>
      <c r="I110" s="230">
        <f t="shared" si="1"/>
        <v>0</v>
      </c>
    </row>
    <row r="111" spans="1:9" ht="23.25" x14ac:dyDescent="0.35">
      <c r="A111" s="19"/>
      <c r="B111" s="19"/>
      <c r="C111" s="19"/>
      <c r="D111" s="23">
        <v>9995</v>
      </c>
      <c r="E111" s="23">
        <v>2215</v>
      </c>
      <c r="F111" s="45" t="s">
        <v>162</v>
      </c>
      <c r="G111" s="22">
        <v>158287.45000000001</v>
      </c>
      <c r="H111" s="22">
        <v>158287.45000000001</v>
      </c>
      <c r="I111" s="230"/>
    </row>
    <row r="112" spans="1:9" ht="23.25" x14ac:dyDescent="0.35">
      <c r="A112" s="19"/>
      <c r="B112" s="19"/>
      <c r="C112" s="19"/>
      <c r="D112" s="23">
        <v>9995</v>
      </c>
      <c r="E112" s="23">
        <v>2216</v>
      </c>
      <c r="F112" s="45" t="s">
        <v>26</v>
      </c>
      <c r="G112" s="22">
        <v>352190.69</v>
      </c>
      <c r="H112" s="22">
        <v>352190.69</v>
      </c>
      <c r="I112" s="230">
        <f t="shared" si="1"/>
        <v>0</v>
      </c>
    </row>
    <row r="113" spans="1:9" ht="23.25" x14ac:dyDescent="0.35">
      <c r="A113" s="19"/>
      <c r="B113" s="19"/>
      <c r="C113" s="19"/>
      <c r="D113" s="23">
        <v>9995</v>
      </c>
      <c r="E113" s="23">
        <v>2217</v>
      </c>
      <c r="F113" s="45" t="s">
        <v>27</v>
      </c>
      <c r="G113" s="22">
        <v>11269</v>
      </c>
      <c r="H113" s="22">
        <v>11269</v>
      </c>
      <c r="I113" s="230">
        <f t="shared" si="1"/>
        <v>0</v>
      </c>
    </row>
    <row r="114" spans="1:9" ht="23.25" x14ac:dyDescent="0.35">
      <c r="A114" s="19"/>
      <c r="B114" s="19"/>
      <c r="C114" s="19"/>
      <c r="D114" s="23">
        <v>9995</v>
      </c>
      <c r="E114" s="23">
        <v>2218</v>
      </c>
      <c r="F114" s="45" t="s">
        <v>163</v>
      </c>
      <c r="G114" s="22">
        <v>4438.57</v>
      </c>
      <c r="H114" s="22">
        <v>4438.57</v>
      </c>
      <c r="I114" s="230">
        <f t="shared" si="1"/>
        <v>0</v>
      </c>
    </row>
    <row r="115" spans="1:9" ht="23.25" x14ac:dyDescent="0.35">
      <c r="A115" s="19"/>
      <c r="B115" s="19"/>
      <c r="C115" s="19"/>
      <c r="D115" s="23">
        <v>9995</v>
      </c>
      <c r="E115" s="23">
        <v>2221</v>
      </c>
      <c r="F115" s="45" t="s">
        <v>28</v>
      </c>
      <c r="G115" s="22"/>
      <c r="H115" s="22"/>
      <c r="I115" s="230">
        <f t="shared" si="1"/>
        <v>0</v>
      </c>
    </row>
    <row r="116" spans="1:9" ht="23.25" x14ac:dyDescent="0.35">
      <c r="A116" s="19"/>
      <c r="B116" s="19"/>
      <c r="C116" s="19"/>
      <c r="D116" s="23">
        <v>9995</v>
      </c>
      <c r="E116" s="23">
        <v>2222</v>
      </c>
      <c r="F116" s="45" t="s">
        <v>29</v>
      </c>
      <c r="G116" s="22"/>
      <c r="H116" s="22"/>
      <c r="I116" s="230">
        <f t="shared" si="1"/>
        <v>0</v>
      </c>
    </row>
    <row r="117" spans="1:9" ht="23.25" x14ac:dyDescent="0.35">
      <c r="A117" s="19"/>
      <c r="B117" s="19"/>
      <c r="C117" s="19"/>
      <c r="D117" s="20">
        <v>9995</v>
      </c>
      <c r="E117" s="20">
        <v>2231</v>
      </c>
      <c r="F117" s="45" t="s">
        <v>30</v>
      </c>
      <c r="G117" s="22"/>
      <c r="H117" s="22"/>
      <c r="I117" s="230">
        <f t="shared" si="1"/>
        <v>0</v>
      </c>
    </row>
    <row r="118" spans="1:9" ht="23.25" x14ac:dyDescent="0.35">
      <c r="A118" s="19"/>
      <c r="B118" s="19"/>
      <c r="C118" s="19"/>
      <c r="D118" s="20">
        <v>9995</v>
      </c>
      <c r="E118" s="20">
        <v>2232</v>
      </c>
      <c r="F118" s="45" t="s">
        <v>31</v>
      </c>
      <c r="G118" s="22"/>
      <c r="H118" s="22"/>
      <c r="I118" s="230">
        <f t="shared" si="1"/>
        <v>0</v>
      </c>
    </row>
    <row r="119" spans="1:9" ht="23.25" x14ac:dyDescent="0.35">
      <c r="A119" s="19"/>
      <c r="B119" s="19"/>
      <c r="C119" s="19"/>
      <c r="D119" s="20">
        <v>9995</v>
      </c>
      <c r="E119" s="20">
        <v>2241</v>
      </c>
      <c r="F119" s="45" t="s">
        <v>32</v>
      </c>
      <c r="G119" s="22"/>
      <c r="H119" s="22"/>
      <c r="I119" s="230">
        <f t="shared" si="1"/>
        <v>0</v>
      </c>
    </row>
    <row r="120" spans="1:9" ht="23.25" x14ac:dyDescent="0.35">
      <c r="A120" s="19"/>
      <c r="B120" s="19"/>
      <c r="C120" s="19"/>
      <c r="D120" s="20">
        <v>9995</v>
      </c>
      <c r="E120" s="20">
        <v>2242</v>
      </c>
      <c r="F120" s="45" t="s">
        <v>33</v>
      </c>
      <c r="G120" s="22"/>
      <c r="H120" s="22"/>
      <c r="I120" s="230">
        <f t="shared" si="1"/>
        <v>0</v>
      </c>
    </row>
    <row r="121" spans="1:9" ht="23.25" x14ac:dyDescent="0.35">
      <c r="A121" s="19"/>
      <c r="B121" s="19"/>
      <c r="C121" s="19"/>
      <c r="D121" s="20">
        <v>9995</v>
      </c>
      <c r="E121" s="20">
        <v>2243</v>
      </c>
      <c r="F121" s="45" t="s">
        <v>34</v>
      </c>
      <c r="G121" s="22"/>
      <c r="H121" s="22"/>
      <c r="I121" s="230">
        <f t="shared" si="1"/>
        <v>0</v>
      </c>
    </row>
    <row r="122" spans="1:9" ht="23.25" x14ac:dyDescent="0.35">
      <c r="A122" s="19"/>
      <c r="B122" s="19"/>
      <c r="C122" s="19"/>
      <c r="D122" s="20">
        <v>9995</v>
      </c>
      <c r="E122" s="20">
        <v>2244</v>
      </c>
      <c r="F122" s="45" t="s">
        <v>35</v>
      </c>
      <c r="G122" s="22"/>
      <c r="H122" s="22"/>
      <c r="I122" s="230">
        <f t="shared" si="1"/>
        <v>0</v>
      </c>
    </row>
    <row r="123" spans="1:9" ht="23.25" x14ac:dyDescent="0.35">
      <c r="A123" s="19"/>
      <c r="B123" s="19"/>
      <c r="C123" s="19"/>
      <c r="D123" s="20">
        <v>9995</v>
      </c>
      <c r="E123" s="20">
        <v>2251</v>
      </c>
      <c r="F123" s="45" t="s">
        <v>36</v>
      </c>
      <c r="G123" s="22">
        <v>1289129.1000000001</v>
      </c>
      <c r="H123" s="22">
        <v>1289129.1000000001</v>
      </c>
      <c r="I123" s="230">
        <f t="shared" si="1"/>
        <v>0</v>
      </c>
    </row>
    <row r="124" spans="1:9" ht="23.25" x14ac:dyDescent="0.35">
      <c r="A124" s="19"/>
      <c r="B124" s="19"/>
      <c r="C124" s="19"/>
      <c r="D124" s="20">
        <v>9995</v>
      </c>
      <c r="E124" s="20">
        <v>2253</v>
      </c>
      <c r="F124" s="45" t="s">
        <v>37</v>
      </c>
      <c r="G124" s="22"/>
      <c r="H124" s="22"/>
      <c r="I124" s="230">
        <f t="shared" si="1"/>
        <v>0</v>
      </c>
    </row>
    <row r="125" spans="1:9" ht="23.25" x14ac:dyDescent="0.35">
      <c r="A125" s="19"/>
      <c r="B125" s="19"/>
      <c r="C125" s="19"/>
      <c r="D125" s="20">
        <v>9995</v>
      </c>
      <c r="E125" s="20">
        <v>2254</v>
      </c>
      <c r="F125" s="45" t="s">
        <v>38</v>
      </c>
      <c r="G125" s="22"/>
      <c r="H125" s="22"/>
      <c r="I125" s="230">
        <f t="shared" si="1"/>
        <v>0</v>
      </c>
    </row>
    <row r="126" spans="1:9" ht="23.25" x14ac:dyDescent="0.35">
      <c r="A126" s="19"/>
      <c r="B126" s="19"/>
      <c r="C126" s="19"/>
      <c r="D126" s="20">
        <v>9995</v>
      </c>
      <c r="E126" s="20">
        <v>2258</v>
      </c>
      <c r="F126" s="45" t="s">
        <v>39</v>
      </c>
      <c r="G126" s="22"/>
      <c r="H126" s="22"/>
      <c r="I126" s="230">
        <f t="shared" si="1"/>
        <v>0</v>
      </c>
    </row>
    <row r="127" spans="1:9" ht="23.25" x14ac:dyDescent="0.35">
      <c r="A127" s="19"/>
      <c r="B127" s="19"/>
      <c r="C127" s="19"/>
      <c r="D127" s="20">
        <v>9995</v>
      </c>
      <c r="E127" s="20">
        <v>2261</v>
      </c>
      <c r="F127" s="45" t="s">
        <v>40</v>
      </c>
      <c r="G127" s="22"/>
      <c r="H127" s="22"/>
      <c r="I127" s="230">
        <f t="shared" si="1"/>
        <v>0</v>
      </c>
    </row>
    <row r="128" spans="1:9" ht="23.25" x14ac:dyDescent="0.35">
      <c r="A128" s="19"/>
      <c r="B128" s="19"/>
      <c r="C128" s="19"/>
      <c r="D128" s="20">
        <v>9995</v>
      </c>
      <c r="E128" s="20">
        <v>2262</v>
      </c>
      <c r="F128" s="45" t="s">
        <v>41</v>
      </c>
      <c r="G128" s="22"/>
      <c r="H128" s="22"/>
      <c r="I128" s="230">
        <f t="shared" si="1"/>
        <v>0</v>
      </c>
    </row>
    <row r="129" spans="1:9" ht="23.25" x14ac:dyDescent="0.35">
      <c r="A129" s="19"/>
      <c r="B129" s="19"/>
      <c r="C129" s="19"/>
      <c r="D129" s="20">
        <v>9995</v>
      </c>
      <c r="E129" s="20">
        <v>2263</v>
      </c>
      <c r="F129" s="45" t="s">
        <v>42</v>
      </c>
      <c r="G129" s="22"/>
      <c r="H129" s="22"/>
      <c r="I129" s="230">
        <f t="shared" si="1"/>
        <v>0</v>
      </c>
    </row>
    <row r="130" spans="1:9" ht="23.25" x14ac:dyDescent="0.35">
      <c r="A130" s="19"/>
      <c r="B130" s="19"/>
      <c r="C130" s="19"/>
      <c r="D130" s="20">
        <v>9995</v>
      </c>
      <c r="E130" s="20">
        <v>2271</v>
      </c>
      <c r="F130" s="45" t="s">
        <v>43</v>
      </c>
      <c r="G130" s="22">
        <v>138117.26</v>
      </c>
      <c r="H130" s="22">
        <v>138117.26</v>
      </c>
      <c r="I130" s="230">
        <f t="shared" si="1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2272</v>
      </c>
      <c r="F131" s="45" t="s">
        <v>44</v>
      </c>
      <c r="G131" s="22">
        <v>89268</v>
      </c>
      <c r="H131" s="22">
        <v>89268</v>
      </c>
      <c r="I131" s="230">
        <f t="shared" si="1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2281</v>
      </c>
      <c r="F132" s="45" t="s">
        <v>45</v>
      </c>
      <c r="G132" s="22"/>
      <c r="H132" s="22"/>
      <c r="I132" s="230">
        <f t="shared" si="1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2282</v>
      </c>
      <c r="F133" s="45" t="s">
        <v>46</v>
      </c>
      <c r="G133" s="22"/>
      <c r="H133" s="22"/>
      <c r="I133" s="230">
        <f t="shared" si="1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2284</v>
      </c>
      <c r="F134" s="45" t="s">
        <v>47</v>
      </c>
      <c r="G134" s="22"/>
      <c r="H134" s="22"/>
      <c r="I134" s="230">
        <f t="shared" si="1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2286</v>
      </c>
      <c r="F135" s="45" t="s">
        <v>48</v>
      </c>
      <c r="G135" s="22"/>
      <c r="H135" s="22"/>
      <c r="I135" s="230">
        <f t="shared" si="1"/>
        <v>0</v>
      </c>
    </row>
    <row r="136" spans="1:9" ht="23.25" x14ac:dyDescent="0.35">
      <c r="A136" s="19"/>
      <c r="B136" s="19"/>
      <c r="C136" s="19"/>
      <c r="D136" s="20">
        <v>9995</v>
      </c>
      <c r="E136" s="23">
        <v>2287</v>
      </c>
      <c r="F136" s="45" t="s">
        <v>49</v>
      </c>
      <c r="G136" s="22">
        <v>35037.83</v>
      </c>
      <c r="H136" s="22">
        <v>35037.83</v>
      </c>
      <c r="I136" s="230">
        <f t="shared" si="1"/>
        <v>0</v>
      </c>
    </row>
    <row r="137" spans="1:9" ht="24" thickBot="1" x14ac:dyDescent="0.4">
      <c r="A137" s="19"/>
      <c r="B137" s="19"/>
      <c r="C137" s="19"/>
      <c r="D137" s="20">
        <v>9995</v>
      </c>
      <c r="E137" s="20">
        <v>2288</v>
      </c>
      <c r="F137" s="45" t="s">
        <v>50</v>
      </c>
      <c r="G137" s="22"/>
      <c r="H137" s="22"/>
      <c r="I137" s="230">
        <f t="shared" si="1"/>
        <v>0</v>
      </c>
    </row>
    <row r="138" spans="1:9" ht="24" thickBot="1" x14ac:dyDescent="0.4">
      <c r="A138" s="253"/>
      <c r="B138" s="97"/>
      <c r="C138" s="97"/>
      <c r="D138" s="254"/>
      <c r="E138" s="98"/>
      <c r="F138" s="61" t="s">
        <v>170</v>
      </c>
      <c r="G138" s="62">
        <f>SUM(G108:G137)</f>
        <v>2080137.9000000001</v>
      </c>
      <c r="H138" s="63">
        <f>SUM(H108:H137)</f>
        <v>2080137.9000000001</v>
      </c>
      <c r="I138" s="230">
        <f t="shared" si="1"/>
        <v>0</v>
      </c>
    </row>
    <row r="139" spans="1:9" ht="23.25" x14ac:dyDescent="0.35">
      <c r="A139" s="50"/>
      <c r="B139" s="51"/>
      <c r="C139" s="51"/>
      <c r="D139" s="52"/>
      <c r="E139" s="52"/>
      <c r="F139" s="255" t="s">
        <v>52</v>
      </c>
      <c r="G139" s="54"/>
      <c r="H139" s="256"/>
      <c r="I139" s="230">
        <f t="shared" si="1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2311</v>
      </c>
      <c r="F140" s="21" t="s">
        <v>53</v>
      </c>
      <c r="G140" s="22">
        <v>19819.650000000001</v>
      </c>
      <c r="H140" s="22">
        <v>19819.650000000001</v>
      </c>
      <c r="I140" s="230">
        <f t="shared" si="1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2323</v>
      </c>
      <c r="F141" s="21" t="s">
        <v>54</v>
      </c>
      <c r="G141" s="22"/>
      <c r="H141" s="22"/>
      <c r="I141" s="230">
        <f t="shared" si="1"/>
        <v>0</v>
      </c>
    </row>
    <row r="142" spans="1:9" ht="23.25" x14ac:dyDescent="0.35">
      <c r="A142" s="19"/>
      <c r="B142" s="19"/>
      <c r="C142" s="19"/>
      <c r="D142" s="20">
        <v>9995</v>
      </c>
      <c r="E142" s="20">
        <v>2324</v>
      </c>
      <c r="F142" s="21" t="s">
        <v>156</v>
      </c>
      <c r="G142" s="22">
        <v>5664</v>
      </c>
      <c r="H142" s="22">
        <v>5664</v>
      </c>
      <c r="I142" s="230"/>
    </row>
    <row r="143" spans="1:9" ht="23.25" x14ac:dyDescent="0.35">
      <c r="A143" s="19"/>
      <c r="B143" s="19"/>
      <c r="C143" s="19"/>
      <c r="D143" s="20">
        <v>9995</v>
      </c>
      <c r="E143" s="20">
        <v>2331</v>
      </c>
      <c r="F143" s="21" t="s">
        <v>55</v>
      </c>
      <c r="G143" s="22"/>
      <c r="H143" s="22"/>
      <c r="I143" s="230">
        <f t="shared" si="1"/>
        <v>0</v>
      </c>
    </row>
    <row r="144" spans="1:9" ht="23.25" x14ac:dyDescent="0.35">
      <c r="A144" s="19"/>
      <c r="B144" s="19"/>
      <c r="C144" s="19"/>
      <c r="D144" s="20">
        <v>9995</v>
      </c>
      <c r="E144" s="20">
        <v>2334</v>
      </c>
      <c r="F144" s="21" t="s">
        <v>56</v>
      </c>
      <c r="G144" s="22"/>
      <c r="H144" s="22"/>
      <c r="I144" s="230">
        <f t="shared" si="1"/>
        <v>0</v>
      </c>
    </row>
    <row r="145" spans="1:9" ht="23.25" x14ac:dyDescent="0.35">
      <c r="A145" s="19"/>
      <c r="B145" s="19"/>
      <c r="C145" s="19"/>
      <c r="D145" s="20">
        <v>9995</v>
      </c>
      <c r="E145" s="20">
        <v>2341</v>
      </c>
      <c r="F145" s="21" t="s">
        <v>57</v>
      </c>
      <c r="G145" s="22"/>
      <c r="H145" s="22"/>
      <c r="I145" s="230">
        <f t="shared" si="1"/>
        <v>0</v>
      </c>
    </row>
    <row r="146" spans="1:9" ht="23.25" x14ac:dyDescent="0.35">
      <c r="A146" s="19"/>
      <c r="B146" s="19"/>
      <c r="C146" s="19"/>
      <c r="D146" s="20">
        <v>9995</v>
      </c>
      <c r="E146" s="20">
        <v>2353</v>
      </c>
      <c r="F146" s="21" t="s">
        <v>58</v>
      </c>
      <c r="G146" s="22"/>
      <c r="H146" s="22"/>
      <c r="I146" s="230">
        <f t="shared" si="1"/>
        <v>0</v>
      </c>
    </row>
    <row r="147" spans="1:9" ht="23.25" x14ac:dyDescent="0.35">
      <c r="A147" s="19"/>
      <c r="B147" s="19"/>
      <c r="C147" s="19"/>
      <c r="D147" s="20">
        <v>9995</v>
      </c>
      <c r="E147" s="20">
        <v>2355</v>
      </c>
      <c r="F147" s="21" t="s">
        <v>171</v>
      </c>
      <c r="G147" s="22">
        <v>45825.01</v>
      </c>
      <c r="H147" s="22">
        <v>45825.01</v>
      </c>
      <c r="I147" s="230"/>
    </row>
    <row r="148" spans="1:9" ht="23.25" x14ac:dyDescent="0.35">
      <c r="A148" s="19"/>
      <c r="B148" s="19"/>
      <c r="C148" s="19"/>
      <c r="D148" s="20">
        <v>9995</v>
      </c>
      <c r="E148" s="20">
        <v>2371</v>
      </c>
      <c r="F148" s="21" t="s">
        <v>59</v>
      </c>
      <c r="G148" s="22">
        <v>304582.59000000003</v>
      </c>
      <c r="H148" s="22">
        <v>304582.59000000003</v>
      </c>
      <c r="I148" s="230">
        <f t="shared" si="1"/>
        <v>0</v>
      </c>
    </row>
    <row r="149" spans="1:9" ht="23.25" x14ac:dyDescent="0.35">
      <c r="A149" s="19"/>
      <c r="B149" s="19"/>
      <c r="C149" s="19"/>
      <c r="D149" s="20">
        <v>9995</v>
      </c>
      <c r="E149" s="20">
        <v>2391</v>
      </c>
      <c r="F149" s="21" t="s">
        <v>60</v>
      </c>
      <c r="G149" s="22">
        <v>3260.25</v>
      </c>
      <c r="H149" s="22">
        <v>3260.25</v>
      </c>
      <c r="I149" s="230">
        <f t="shared" si="1"/>
        <v>0</v>
      </c>
    </row>
    <row r="150" spans="1:9" ht="23.25" x14ac:dyDescent="0.35">
      <c r="A150" s="19"/>
      <c r="B150" s="19"/>
      <c r="C150" s="19"/>
      <c r="D150" s="20">
        <v>9995</v>
      </c>
      <c r="E150" s="23">
        <v>2392</v>
      </c>
      <c r="F150" s="21" t="s">
        <v>172</v>
      </c>
      <c r="G150" s="22">
        <v>30228.77</v>
      </c>
      <c r="H150" s="22">
        <v>30228.77</v>
      </c>
      <c r="I150" s="230">
        <f t="shared" si="1"/>
        <v>0</v>
      </c>
    </row>
    <row r="151" spans="1:9" ht="23.25" x14ac:dyDescent="0.35">
      <c r="A151" s="19"/>
      <c r="B151" s="19"/>
      <c r="C151" s="19"/>
      <c r="D151" s="20">
        <v>9995</v>
      </c>
      <c r="E151" s="20">
        <v>2394</v>
      </c>
      <c r="F151" s="21" t="s">
        <v>62</v>
      </c>
      <c r="G151" s="22"/>
      <c r="H151" s="22"/>
      <c r="I151" s="230">
        <f t="shared" si="1"/>
        <v>0</v>
      </c>
    </row>
    <row r="152" spans="1:9" ht="23.25" x14ac:dyDescent="0.35">
      <c r="A152" s="19"/>
      <c r="B152" s="19"/>
      <c r="C152" s="19"/>
      <c r="D152" s="20">
        <v>9995</v>
      </c>
      <c r="E152" s="20">
        <v>2395</v>
      </c>
      <c r="F152" s="21" t="s">
        <v>63</v>
      </c>
      <c r="G152" s="22">
        <v>617.59</v>
      </c>
      <c r="H152" s="22">
        <v>617.59</v>
      </c>
      <c r="I152" s="230">
        <f t="shared" si="1"/>
        <v>0</v>
      </c>
    </row>
    <row r="153" spans="1:9" ht="23.25" x14ac:dyDescent="0.35">
      <c r="A153" s="19"/>
      <c r="B153" s="19"/>
      <c r="C153" s="19"/>
      <c r="D153" s="20">
        <v>9995</v>
      </c>
      <c r="E153" s="20">
        <v>2396</v>
      </c>
      <c r="F153" s="21" t="s">
        <v>64</v>
      </c>
      <c r="G153" s="22">
        <v>56249.78</v>
      </c>
      <c r="H153" s="22">
        <v>56249.78</v>
      </c>
      <c r="I153" s="230">
        <f t="shared" ref="I153:I193" si="2">+G153-H153</f>
        <v>0</v>
      </c>
    </row>
    <row r="154" spans="1:9" ht="24" thickBot="1" x14ac:dyDescent="0.4">
      <c r="A154" s="56"/>
      <c r="B154" s="56"/>
      <c r="C154" s="56"/>
      <c r="D154" s="24">
        <v>9995</v>
      </c>
      <c r="E154" s="24">
        <v>2399</v>
      </c>
      <c r="F154" s="25" t="s">
        <v>65</v>
      </c>
      <c r="G154" s="26">
        <v>700</v>
      </c>
      <c r="H154" s="26">
        <v>700</v>
      </c>
      <c r="I154" s="230">
        <f t="shared" si="2"/>
        <v>0</v>
      </c>
    </row>
    <row r="155" spans="1:9" ht="24" thickBot="1" x14ac:dyDescent="0.4">
      <c r="A155" s="57"/>
      <c r="B155" s="58"/>
      <c r="C155" s="58"/>
      <c r="D155" s="59"/>
      <c r="E155" s="60"/>
      <c r="F155" s="61" t="s">
        <v>173</v>
      </c>
      <c r="G155" s="63">
        <f>SUM(G140:G154)</f>
        <v>466947.64</v>
      </c>
      <c r="H155" s="63">
        <f>SUM(H140:H154)</f>
        <v>466947.64</v>
      </c>
      <c r="I155" s="230">
        <f t="shared" si="2"/>
        <v>0</v>
      </c>
    </row>
    <row r="156" spans="1:9" ht="23.25" x14ac:dyDescent="0.35">
      <c r="A156" s="50"/>
      <c r="B156" s="51"/>
      <c r="C156" s="51"/>
      <c r="D156" s="64"/>
      <c r="E156" s="64"/>
      <c r="F156" s="42" t="s">
        <v>67</v>
      </c>
      <c r="G156" s="65"/>
      <c r="H156" s="55"/>
      <c r="I156" s="230">
        <f t="shared" si="2"/>
        <v>0</v>
      </c>
    </row>
    <row r="157" spans="1:9" ht="23.25" x14ac:dyDescent="0.35">
      <c r="A157" s="19"/>
      <c r="B157" s="19"/>
      <c r="C157" s="19"/>
      <c r="D157" s="20">
        <v>9995</v>
      </c>
      <c r="E157" s="20">
        <v>2611</v>
      </c>
      <c r="F157" s="21" t="s">
        <v>68</v>
      </c>
      <c r="G157" s="22">
        <v>1150885.32</v>
      </c>
      <c r="H157" s="22">
        <v>1150885.32</v>
      </c>
      <c r="I157" s="230">
        <f t="shared" si="2"/>
        <v>0</v>
      </c>
    </row>
    <row r="158" spans="1:9" ht="23.25" x14ac:dyDescent="0.35">
      <c r="A158" s="19"/>
      <c r="B158" s="19"/>
      <c r="C158" s="19"/>
      <c r="D158" s="20">
        <v>9995</v>
      </c>
      <c r="E158" s="20">
        <v>2613</v>
      </c>
      <c r="F158" s="21" t="s">
        <v>69</v>
      </c>
      <c r="G158" s="22">
        <v>3563.79</v>
      </c>
      <c r="H158" s="22">
        <v>3563.79</v>
      </c>
      <c r="I158" s="230">
        <f t="shared" si="2"/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2614</v>
      </c>
      <c r="F159" s="21" t="s">
        <v>165</v>
      </c>
      <c r="G159" s="22">
        <v>25906.34</v>
      </c>
      <c r="H159" s="22">
        <v>25906.34</v>
      </c>
      <c r="I159" s="230">
        <f t="shared" si="2"/>
        <v>0</v>
      </c>
    </row>
    <row r="160" spans="1:9" ht="23.25" x14ac:dyDescent="0.35">
      <c r="A160" s="19"/>
      <c r="B160" s="19"/>
      <c r="C160" s="19"/>
      <c r="D160" s="20">
        <v>9995</v>
      </c>
      <c r="E160" s="20">
        <v>2623</v>
      </c>
      <c r="F160" s="21" t="s">
        <v>159</v>
      </c>
      <c r="G160" s="22">
        <v>1875.24</v>
      </c>
      <c r="H160" s="22">
        <v>1875.24</v>
      </c>
      <c r="I160" s="230">
        <f t="shared" si="2"/>
        <v>0</v>
      </c>
    </row>
    <row r="161" spans="1:9" ht="23.25" x14ac:dyDescent="0.35">
      <c r="A161" s="19"/>
      <c r="B161" s="19"/>
      <c r="C161" s="19"/>
      <c r="D161" s="20">
        <v>9995</v>
      </c>
      <c r="E161" s="20">
        <v>2641</v>
      </c>
      <c r="F161" s="21" t="s">
        <v>70</v>
      </c>
      <c r="G161" s="22"/>
      <c r="H161" s="22"/>
      <c r="I161" s="230">
        <f t="shared" si="2"/>
        <v>0</v>
      </c>
    </row>
    <row r="162" spans="1:9" ht="23.25" x14ac:dyDescent="0.35">
      <c r="A162" s="19"/>
      <c r="B162" s="19"/>
      <c r="C162" s="19"/>
      <c r="D162" s="20">
        <v>9995</v>
      </c>
      <c r="E162" s="20">
        <v>2654</v>
      </c>
      <c r="F162" s="21" t="s">
        <v>168</v>
      </c>
      <c r="G162" s="22">
        <v>1083.33</v>
      </c>
      <c r="H162" s="22">
        <v>1083.33</v>
      </c>
      <c r="I162" s="230"/>
    </row>
    <row r="163" spans="1:9" ht="23.25" x14ac:dyDescent="0.35">
      <c r="A163" s="19"/>
      <c r="B163" s="19"/>
      <c r="C163" s="19"/>
      <c r="D163" s="20">
        <v>9995</v>
      </c>
      <c r="E163" s="20">
        <v>2655</v>
      </c>
      <c r="F163" s="21" t="s">
        <v>71</v>
      </c>
      <c r="G163" s="22"/>
      <c r="H163" s="22"/>
      <c r="I163" s="230">
        <f t="shared" si="2"/>
        <v>0</v>
      </c>
    </row>
    <row r="164" spans="1:9" ht="23.25" x14ac:dyDescent="0.35">
      <c r="A164" s="19"/>
      <c r="B164" s="19"/>
      <c r="C164" s="19"/>
      <c r="D164" s="20">
        <v>9995</v>
      </c>
      <c r="E164" s="20">
        <v>2656</v>
      </c>
      <c r="F164" s="21" t="s">
        <v>174</v>
      </c>
      <c r="G164" s="22">
        <v>371.69</v>
      </c>
      <c r="H164" s="22">
        <v>371.69</v>
      </c>
      <c r="I164" s="230"/>
    </row>
    <row r="165" spans="1:9" ht="23.25" x14ac:dyDescent="0.35">
      <c r="A165" s="19"/>
      <c r="B165" s="19"/>
      <c r="C165" s="19"/>
      <c r="D165" s="20">
        <v>9995</v>
      </c>
      <c r="E165" s="20">
        <v>2657</v>
      </c>
      <c r="F165" s="21" t="s">
        <v>72</v>
      </c>
      <c r="G165" s="22"/>
      <c r="H165" s="22"/>
      <c r="I165" s="230">
        <f t="shared" si="2"/>
        <v>0</v>
      </c>
    </row>
    <row r="166" spans="1:9" ht="23.25" x14ac:dyDescent="0.35">
      <c r="A166" s="19"/>
      <c r="B166" s="19"/>
      <c r="C166" s="19"/>
      <c r="D166" s="20">
        <v>9995</v>
      </c>
      <c r="E166" s="20">
        <v>2658</v>
      </c>
      <c r="F166" s="21" t="s">
        <v>73</v>
      </c>
      <c r="G166" s="22">
        <v>20249.810000000001</v>
      </c>
      <c r="H166" s="22">
        <v>20249.810000000001</v>
      </c>
      <c r="I166" s="230">
        <f t="shared" si="2"/>
        <v>0</v>
      </c>
    </row>
    <row r="167" spans="1:9" ht="23.25" x14ac:dyDescent="0.35">
      <c r="A167" s="19"/>
      <c r="B167" s="19"/>
      <c r="C167" s="19"/>
      <c r="D167" s="20">
        <v>9995</v>
      </c>
      <c r="E167" s="20">
        <v>2683</v>
      </c>
      <c r="F167" s="25" t="s">
        <v>74</v>
      </c>
      <c r="G167" s="22"/>
      <c r="H167" s="22"/>
      <c r="I167" s="230">
        <f t="shared" si="2"/>
        <v>0</v>
      </c>
    </row>
    <row r="168" spans="1:9" ht="24" thickBot="1" x14ac:dyDescent="0.4">
      <c r="A168" s="19"/>
      <c r="B168" s="19"/>
      <c r="C168" s="19"/>
      <c r="D168" s="20">
        <v>9995</v>
      </c>
      <c r="E168" s="23">
        <v>2712</v>
      </c>
      <c r="F168" s="21" t="s">
        <v>75</v>
      </c>
      <c r="G168" s="22"/>
      <c r="H168" s="22"/>
      <c r="I168" s="230">
        <f t="shared" si="2"/>
        <v>0</v>
      </c>
    </row>
    <row r="169" spans="1:9" ht="24" thickBot="1" x14ac:dyDescent="0.4">
      <c r="A169" s="57"/>
      <c r="B169" s="58"/>
      <c r="C169" s="58"/>
      <c r="D169" s="66"/>
      <c r="E169" s="67"/>
      <c r="F169" s="61" t="s">
        <v>76</v>
      </c>
      <c r="G169" s="62">
        <f>SUM(G157:G168)</f>
        <v>1203935.5200000003</v>
      </c>
      <c r="H169" s="68">
        <f>SUM(H157:H168)</f>
        <v>1203935.5200000003</v>
      </c>
      <c r="I169" s="230">
        <f t="shared" si="2"/>
        <v>0</v>
      </c>
    </row>
    <row r="170" spans="1:9" ht="23.25" x14ac:dyDescent="0.35">
      <c r="A170" s="103"/>
      <c r="B170" s="103"/>
      <c r="C170" s="103"/>
      <c r="D170" s="104"/>
      <c r="E170" s="104"/>
      <c r="F170" s="105"/>
      <c r="G170" s="106"/>
      <c r="H170" s="107"/>
      <c r="I170" s="230">
        <f t="shared" si="2"/>
        <v>0</v>
      </c>
    </row>
    <row r="171" spans="1:9" ht="24" thickBot="1" x14ac:dyDescent="0.4">
      <c r="A171" s="103"/>
      <c r="B171" s="103"/>
      <c r="C171" s="103"/>
      <c r="D171" s="104"/>
      <c r="E171" s="104"/>
      <c r="F171" s="105"/>
      <c r="G171" s="106"/>
      <c r="H171" s="107"/>
      <c r="I171" s="230">
        <f t="shared" si="2"/>
        <v>0</v>
      </c>
    </row>
    <row r="172" spans="1:9" ht="24" thickBot="1" x14ac:dyDescent="0.4">
      <c r="A172" s="57"/>
      <c r="B172" s="58"/>
      <c r="C172" s="58"/>
      <c r="D172" s="108"/>
      <c r="E172" s="109"/>
      <c r="F172" s="61" t="s">
        <v>78</v>
      </c>
      <c r="G172" s="110">
        <f>+G169+G155+G138+G105</f>
        <v>17825683.199999996</v>
      </c>
      <c r="H172" s="111">
        <f>+H169+H155+H138+H105</f>
        <v>17825683.199999996</v>
      </c>
      <c r="I172" s="230">
        <f t="shared" si="2"/>
        <v>0</v>
      </c>
    </row>
    <row r="173" spans="1:9" ht="23.25" x14ac:dyDescent="0.35">
      <c r="A173" s="112"/>
      <c r="B173" s="112"/>
      <c r="C173" s="112"/>
      <c r="D173" s="112"/>
      <c r="E173" s="112"/>
      <c r="F173" s="112"/>
      <c r="G173" s="113"/>
      <c r="H173" s="114"/>
      <c r="I173" s="230">
        <f t="shared" si="2"/>
        <v>0</v>
      </c>
    </row>
    <row r="174" spans="1:9" ht="24" thickBot="1" x14ac:dyDescent="0.4">
      <c r="A174" s="115"/>
      <c r="B174" s="115"/>
      <c r="C174" s="115"/>
      <c r="D174" s="115"/>
      <c r="E174" s="115"/>
      <c r="F174" s="116"/>
      <c r="G174" s="117"/>
      <c r="H174" s="118"/>
      <c r="I174" s="230">
        <f t="shared" si="2"/>
        <v>0</v>
      </c>
    </row>
    <row r="175" spans="1:9" ht="24" thickBot="1" x14ac:dyDescent="0.4">
      <c r="A175" s="84"/>
      <c r="B175" s="85"/>
      <c r="C175" s="85"/>
      <c r="D175" s="85"/>
      <c r="E175" s="85"/>
      <c r="F175" s="79"/>
      <c r="G175" s="79" t="s">
        <v>7</v>
      </c>
      <c r="H175" s="119" t="s">
        <v>8</v>
      </c>
      <c r="I175" s="230"/>
    </row>
    <row r="176" spans="1:9" ht="23.25" x14ac:dyDescent="0.35">
      <c r="A176" s="120" t="s">
        <v>2</v>
      </c>
      <c r="B176" s="121" t="s">
        <v>3</v>
      </c>
      <c r="C176" s="121" t="s">
        <v>79</v>
      </c>
      <c r="D176" s="121" t="s">
        <v>5</v>
      </c>
      <c r="E176" s="121" t="s">
        <v>80</v>
      </c>
      <c r="F176" s="122" t="s">
        <v>81</v>
      </c>
      <c r="G176" s="123"/>
      <c r="H176" s="124"/>
      <c r="I176" s="230">
        <f t="shared" si="2"/>
        <v>0</v>
      </c>
    </row>
    <row r="177" spans="1:9" ht="23.25" x14ac:dyDescent="0.35">
      <c r="A177" s="125">
        <v>98</v>
      </c>
      <c r="B177" s="126"/>
      <c r="C177" s="126"/>
      <c r="D177" s="126">
        <v>9995</v>
      </c>
      <c r="E177" s="126">
        <v>2412</v>
      </c>
      <c r="F177" s="127" t="s">
        <v>82</v>
      </c>
      <c r="G177" s="128">
        <v>61600</v>
      </c>
      <c r="H177" s="128">
        <v>61600</v>
      </c>
      <c r="I177" s="230">
        <f t="shared" si="2"/>
        <v>0</v>
      </c>
    </row>
    <row r="178" spans="1:9" ht="23.25" x14ac:dyDescent="0.35">
      <c r="A178" s="126"/>
      <c r="B178" s="126"/>
      <c r="C178" s="126"/>
      <c r="D178" s="129">
        <v>9995</v>
      </c>
      <c r="E178" s="129">
        <v>2414</v>
      </c>
      <c r="F178" s="130" t="s">
        <v>83</v>
      </c>
      <c r="G178" s="128">
        <v>264168.15999999997</v>
      </c>
      <c r="H178" s="128">
        <v>264168.15999999997</v>
      </c>
      <c r="I178" s="230">
        <f t="shared" si="2"/>
        <v>0</v>
      </c>
    </row>
    <row r="179" spans="1:9" ht="24" thickBot="1" x14ac:dyDescent="0.4">
      <c r="A179" s="131"/>
      <c r="B179" s="131"/>
      <c r="C179" s="131"/>
      <c r="D179" s="132">
        <v>9995</v>
      </c>
      <c r="E179" s="132">
        <v>2416</v>
      </c>
      <c r="F179" s="133" t="s">
        <v>84</v>
      </c>
      <c r="G179" s="134">
        <v>15000</v>
      </c>
      <c r="H179" s="134">
        <v>15000</v>
      </c>
      <c r="I179" s="230">
        <f t="shared" si="2"/>
        <v>0</v>
      </c>
    </row>
    <row r="180" spans="1:9" ht="24" thickBot="1" x14ac:dyDescent="0.4">
      <c r="A180" s="135"/>
      <c r="B180" s="136"/>
      <c r="C180" s="136"/>
      <c r="D180" s="137"/>
      <c r="E180" s="137"/>
      <c r="F180" s="138" t="s">
        <v>85</v>
      </c>
      <c r="G180" s="139">
        <f>SUM(G177:G179)</f>
        <v>340768.16</v>
      </c>
      <c r="H180" s="140">
        <f>SUM(H177:H179)</f>
        <v>340768.16</v>
      </c>
      <c r="I180" s="230">
        <f t="shared" si="2"/>
        <v>0</v>
      </c>
    </row>
    <row r="181" spans="1:9" ht="24" thickBot="1" x14ac:dyDescent="0.4">
      <c r="A181" s="141"/>
      <c r="B181" s="141"/>
      <c r="C181" s="141"/>
      <c r="D181" s="142"/>
      <c r="E181" s="142"/>
      <c r="F181" s="143"/>
      <c r="G181" s="118"/>
      <c r="H181" s="118"/>
      <c r="I181" s="230">
        <f t="shared" si="2"/>
        <v>0</v>
      </c>
    </row>
    <row r="182" spans="1:9" ht="24" thickBot="1" x14ac:dyDescent="0.4">
      <c r="A182" s="57"/>
      <c r="B182" s="58"/>
      <c r="C182" s="58"/>
      <c r="D182" s="67"/>
      <c r="E182" s="70"/>
      <c r="F182" s="144" t="s">
        <v>86</v>
      </c>
      <c r="G182" s="111">
        <f>+G180+G172+G86</f>
        <v>54651433.210000008</v>
      </c>
      <c r="H182" s="111">
        <f>+H180+H172+H86</f>
        <v>54461049.909999996</v>
      </c>
      <c r="I182" s="230">
        <f t="shared" si="2"/>
        <v>190383.30000001192</v>
      </c>
    </row>
    <row r="183" spans="1:9" ht="23.25" x14ac:dyDescent="0.35">
      <c r="A183" s="141"/>
      <c r="B183" s="141"/>
      <c r="C183" s="141"/>
      <c r="D183" s="142"/>
      <c r="E183" s="142"/>
      <c r="F183" s="143"/>
      <c r="G183" s="118"/>
      <c r="H183" s="118"/>
      <c r="I183" s="230">
        <f t="shared" si="2"/>
        <v>0</v>
      </c>
    </row>
    <row r="184" spans="1:9" ht="24" thickBot="1" x14ac:dyDescent="0.4">
      <c r="A184" s="112"/>
      <c r="B184" s="112"/>
      <c r="C184" s="112"/>
      <c r="D184" s="112"/>
      <c r="E184" s="112"/>
      <c r="F184" s="116"/>
      <c r="G184" s="116"/>
      <c r="H184" s="112"/>
      <c r="I184" s="230">
        <f t="shared" si="2"/>
        <v>0</v>
      </c>
    </row>
    <row r="185" spans="1:9" ht="24" thickBot="1" x14ac:dyDescent="0.4">
      <c r="A185" s="262" t="s">
        <v>87</v>
      </c>
      <c r="B185" s="263"/>
      <c r="C185" s="263"/>
      <c r="D185" s="263"/>
      <c r="E185" s="263"/>
      <c r="F185" s="245" t="s">
        <v>88</v>
      </c>
      <c r="G185" s="83" t="s">
        <v>7</v>
      </c>
      <c r="H185" s="83" t="s">
        <v>8</v>
      </c>
      <c r="I185" s="230"/>
    </row>
    <row r="186" spans="1:9" ht="24" thickBot="1" x14ac:dyDescent="0.4">
      <c r="A186" s="145" t="s">
        <v>89</v>
      </c>
      <c r="B186" s="146"/>
      <c r="C186" s="146" t="s">
        <v>90</v>
      </c>
      <c r="D186" s="146"/>
      <c r="E186" s="147"/>
      <c r="F186" s="245" t="s">
        <v>91</v>
      </c>
      <c r="G186" s="148"/>
      <c r="H186" s="148"/>
      <c r="I186" s="230">
        <f t="shared" si="2"/>
        <v>0</v>
      </c>
    </row>
    <row r="187" spans="1:9" ht="23.25" x14ac:dyDescent="0.35">
      <c r="A187" s="8" t="s">
        <v>2</v>
      </c>
      <c r="B187" s="9" t="s">
        <v>3</v>
      </c>
      <c r="C187" s="9" t="s">
        <v>79</v>
      </c>
      <c r="D187" s="9" t="s">
        <v>5</v>
      </c>
      <c r="E187" s="149"/>
      <c r="F187" s="150" t="s">
        <v>81</v>
      </c>
      <c r="G187" s="151"/>
      <c r="H187" s="152"/>
      <c r="I187" s="230">
        <f t="shared" si="2"/>
        <v>0</v>
      </c>
    </row>
    <row r="188" spans="1:9" ht="23.25" x14ac:dyDescent="0.35">
      <c r="A188" s="126"/>
      <c r="B188" s="126"/>
      <c r="C188" s="126"/>
      <c r="D188" s="126">
        <v>9995</v>
      </c>
      <c r="E188" s="126"/>
      <c r="F188" s="127" t="s">
        <v>92</v>
      </c>
      <c r="G188" s="128">
        <v>21847254</v>
      </c>
      <c r="H188" s="128">
        <v>21847254</v>
      </c>
      <c r="I188" s="230">
        <f>+G188-H188</f>
        <v>0</v>
      </c>
    </row>
    <row r="189" spans="1:9" ht="23.25" x14ac:dyDescent="0.35">
      <c r="A189" s="126"/>
      <c r="B189" s="126"/>
      <c r="C189" s="126"/>
      <c r="D189" s="126">
        <v>9995</v>
      </c>
      <c r="E189" s="126"/>
      <c r="F189" s="127" t="s">
        <v>93</v>
      </c>
      <c r="G189" s="128">
        <v>2770907</v>
      </c>
      <c r="H189" s="128"/>
      <c r="I189" s="230">
        <f t="shared" si="2"/>
        <v>2770907</v>
      </c>
    </row>
    <row r="190" spans="1:9" ht="24" thickBot="1" x14ac:dyDescent="0.4">
      <c r="A190" s="131"/>
      <c r="B190" s="131"/>
      <c r="C190" s="131"/>
      <c r="D190" s="131">
        <v>9995</v>
      </c>
      <c r="E190" s="131"/>
      <c r="F190" s="153" t="s">
        <v>94</v>
      </c>
      <c r="G190" s="134"/>
      <c r="H190" s="134">
        <v>2961290</v>
      </c>
      <c r="I190" s="230">
        <f t="shared" si="2"/>
        <v>-2961290</v>
      </c>
    </row>
    <row r="191" spans="1:9" ht="24" thickBot="1" x14ac:dyDescent="0.4">
      <c r="A191" s="135"/>
      <c r="B191" s="136"/>
      <c r="C191" s="136"/>
      <c r="D191" s="154"/>
      <c r="E191" s="155"/>
      <c r="F191" s="156" t="s">
        <v>85</v>
      </c>
      <c r="G191" s="139">
        <f>SUM(G188:G190)</f>
        <v>24618161</v>
      </c>
      <c r="H191" s="140">
        <f>SUM(H188:H190)</f>
        <v>24808544</v>
      </c>
      <c r="I191" s="230">
        <f t="shared" si="2"/>
        <v>-190383</v>
      </c>
    </row>
    <row r="192" spans="1:9" ht="24" thickBot="1" x14ac:dyDescent="0.4">
      <c r="A192" s="112"/>
      <c r="B192" s="112"/>
      <c r="C192" s="112"/>
      <c r="D192" s="112"/>
      <c r="E192" s="112"/>
      <c r="F192" s="112"/>
      <c r="G192" s="112"/>
      <c r="H192" s="112"/>
      <c r="I192" s="230">
        <f t="shared" si="2"/>
        <v>0</v>
      </c>
    </row>
    <row r="193" spans="1:9" ht="24" thickBot="1" x14ac:dyDescent="0.4">
      <c r="A193" s="57"/>
      <c r="B193" s="58"/>
      <c r="C193" s="58"/>
      <c r="D193" s="67"/>
      <c r="E193" s="70"/>
      <c r="F193" s="144" t="s">
        <v>95</v>
      </c>
      <c r="G193" s="157">
        <f>+G191+G182</f>
        <v>79269594.210000008</v>
      </c>
      <c r="H193" s="158">
        <f>+H191+H182</f>
        <v>79269593.909999996</v>
      </c>
      <c r="I193" s="230">
        <f t="shared" si="2"/>
        <v>0.30000001192092896</v>
      </c>
    </row>
  </sheetData>
  <mergeCells count="3">
    <mergeCell ref="A1:H1"/>
    <mergeCell ref="A2:H2"/>
    <mergeCell ref="A185:E185"/>
  </mergeCells>
  <pageMargins left="0.25" right="0.25" top="0.75" bottom="0.75" header="0.3" footer="0.3"/>
  <pageSetup scale="39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topLeftCell="A22" zoomScale="60" zoomScaleNormal="100" workbookViewId="0">
      <selection activeCell="A44" sqref="A44:F44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268" t="s">
        <v>96</v>
      </c>
      <c r="B2" s="269"/>
      <c r="C2" s="269"/>
      <c r="D2" s="269"/>
      <c r="E2" s="269"/>
      <c r="F2" s="270"/>
    </row>
    <row r="3" spans="1:6" ht="22.5" x14ac:dyDescent="0.3">
      <c r="A3" s="271" t="s">
        <v>97</v>
      </c>
      <c r="B3" s="272"/>
      <c r="C3" s="272"/>
      <c r="D3" s="272"/>
      <c r="E3" s="272"/>
      <c r="F3" s="273"/>
    </row>
    <row r="4" spans="1:6" ht="22.5" x14ac:dyDescent="0.3">
      <c r="A4" s="159"/>
      <c r="B4" s="246"/>
      <c r="C4" s="246"/>
      <c r="D4" s="246"/>
      <c r="E4" s="246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74">
        <v>5139</v>
      </c>
      <c r="C6" s="274"/>
      <c r="D6" s="166"/>
      <c r="E6" s="167"/>
      <c r="F6" s="168"/>
    </row>
    <row r="7" spans="1:6" ht="22.5" x14ac:dyDescent="0.3">
      <c r="A7" s="165" t="s">
        <v>99</v>
      </c>
      <c r="B7" s="275" t="s">
        <v>175</v>
      </c>
      <c r="C7" s="276"/>
      <c r="D7" s="166"/>
      <c r="E7" s="167"/>
      <c r="F7" s="168"/>
    </row>
    <row r="8" spans="1:6" ht="23.25" thickBot="1" x14ac:dyDescent="0.35">
      <c r="A8" s="169" t="s">
        <v>100</v>
      </c>
      <c r="B8" s="277">
        <v>2016</v>
      </c>
      <c r="C8" s="277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78"/>
      <c r="B10" s="279"/>
      <c r="C10" s="279"/>
      <c r="D10" s="279"/>
      <c r="E10" s="279"/>
      <c r="F10" s="280"/>
    </row>
    <row r="11" spans="1:6" x14ac:dyDescent="0.25">
      <c r="A11" s="281" t="s">
        <v>101</v>
      </c>
      <c r="B11" s="282"/>
      <c r="C11" s="282"/>
      <c r="D11" s="283" t="s">
        <v>102</v>
      </c>
      <c r="E11" s="282" t="s">
        <v>103</v>
      </c>
      <c r="F11" s="286" t="s">
        <v>104</v>
      </c>
    </row>
    <row r="12" spans="1:6" x14ac:dyDescent="0.25">
      <c r="A12" s="281"/>
      <c r="B12" s="282"/>
      <c r="C12" s="282"/>
      <c r="D12" s="283"/>
      <c r="E12" s="282"/>
      <c r="F12" s="286"/>
    </row>
    <row r="13" spans="1:6" ht="22.5" x14ac:dyDescent="0.3">
      <c r="A13" s="287" t="s">
        <v>89</v>
      </c>
      <c r="B13" s="288"/>
      <c r="C13" s="288"/>
      <c r="D13" s="284"/>
      <c r="E13" s="285"/>
      <c r="F13" s="247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72936261.400000006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4"/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/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79269594.400000006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67" t="s">
        <v>0</v>
      </c>
      <c r="B26" s="267"/>
      <c r="C26" s="267"/>
      <c r="D26" s="267"/>
      <c r="E26" s="267"/>
      <c r="F26" s="267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265" t="s">
        <v>114</v>
      </c>
      <c r="B28" s="265"/>
      <c r="C28" s="265"/>
      <c r="D28" s="265"/>
      <c r="E28" s="265"/>
      <c r="F28" s="265"/>
    </row>
    <row r="29" spans="1:6" ht="22.5" x14ac:dyDescent="0.3">
      <c r="A29" s="266" t="s">
        <v>176</v>
      </c>
      <c r="B29" s="266"/>
      <c r="C29" s="266"/>
      <c r="D29" s="266"/>
      <c r="E29" s="266"/>
      <c r="F29" s="266"/>
    </row>
    <row r="30" spans="1:6" ht="23.25" thickBot="1" x14ac:dyDescent="0.35">
      <c r="A30" s="265" t="s">
        <v>115</v>
      </c>
      <c r="B30" s="265"/>
      <c r="C30" s="265"/>
      <c r="D30" s="265"/>
      <c r="E30" s="265"/>
      <c r="F30" s="265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118027211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190383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2961290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115256304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118027211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115256304</v>
      </c>
    </row>
    <row r="40" spans="1:6" ht="23.25" thickBot="1" x14ac:dyDescent="0.35">
      <c r="A40" s="173" t="s">
        <v>149</v>
      </c>
      <c r="B40" s="174"/>
      <c r="C40" s="174"/>
      <c r="D40" s="174"/>
      <c r="E40" s="176"/>
      <c r="F40" s="211">
        <f>F37-F39</f>
        <v>2770907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265" t="s">
        <v>120</v>
      </c>
      <c r="B42" s="265"/>
      <c r="C42" s="265"/>
      <c r="D42" s="265"/>
      <c r="E42" s="265"/>
      <c r="F42" s="265"/>
    </row>
    <row r="43" spans="1:6" ht="22.5" x14ac:dyDescent="0.3">
      <c r="A43" s="266" t="s">
        <v>176</v>
      </c>
      <c r="B43" s="266"/>
      <c r="C43" s="266"/>
      <c r="D43" s="266"/>
      <c r="E43" s="266"/>
      <c r="F43" s="266"/>
    </row>
    <row r="44" spans="1:6" ht="22.5" x14ac:dyDescent="0.3">
      <c r="A44" s="265" t="s">
        <v>115</v>
      </c>
      <c r="B44" s="265"/>
      <c r="C44" s="265"/>
      <c r="D44" s="265"/>
      <c r="E44" s="265"/>
      <c r="F44" s="265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416006228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+F15+F17</f>
        <v>79269594.400000006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57422340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437853482.39999998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416006228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437853482.39999998</v>
      </c>
    </row>
    <row r="54" spans="1:6" ht="23.25" thickBot="1" x14ac:dyDescent="0.35">
      <c r="A54" s="173" t="s">
        <v>126</v>
      </c>
      <c r="B54" s="174"/>
      <c r="C54" s="174"/>
      <c r="D54" s="174"/>
      <c r="E54" s="176"/>
      <c r="F54" s="224">
        <f>F51-F53</f>
        <v>-21847254.399999976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264" t="s">
        <v>127</v>
      </c>
      <c r="B60" s="264"/>
      <c r="C60" s="264"/>
      <c r="D60" s="210"/>
      <c r="E60" s="210"/>
      <c r="F60" s="210"/>
    </row>
    <row r="61" spans="1:6" ht="22.5" x14ac:dyDescent="0.3">
      <c r="A61" s="264" t="s">
        <v>128</v>
      </c>
      <c r="B61" s="264"/>
      <c r="C61" s="264"/>
      <c r="D61" s="210"/>
      <c r="E61" s="210"/>
      <c r="F61" s="210"/>
    </row>
    <row r="62" spans="1:6" ht="22.5" x14ac:dyDescent="0.3">
      <c r="A62" s="264" t="s">
        <v>129</v>
      </c>
      <c r="B62" s="264"/>
      <c r="C62" s="264"/>
      <c r="D62" s="210"/>
      <c r="E62" s="210"/>
      <c r="F62" s="210"/>
    </row>
  </sheetData>
  <mergeCells count="21"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</mergeCells>
  <pageMargins left="0.7" right="0.7" top="0.75" bottom="0.75" header="0.3" footer="0.3"/>
  <pageSetup scale="42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3"/>
  <sheetViews>
    <sheetView view="pageBreakPreview" topLeftCell="A161" zoomScale="60" zoomScaleNormal="100" workbookViewId="0">
      <selection activeCell="F198" sqref="F198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3" bestFit="1" customWidth="1"/>
  </cols>
  <sheetData>
    <row r="1" spans="1:9" ht="23.25" thickBot="1" x14ac:dyDescent="0.35">
      <c r="A1" s="260" t="s">
        <v>0</v>
      </c>
      <c r="B1" s="261"/>
      <c r="C1" s="261"/>
      <c r="D1" s="261"/>
      <c r="E1" s="261"/>
      <c r="F1" s="261"/>
      <c r="G1" s="261"/>
      <c r="H1" s="261"/>
    </row>
    <row r="2" spans="1:9" ht="23.25" thickBot="1" x14ac:dyDescent="0.35">
      <c r="A2" s="260" t="s">
        <v>177</v>
      </c>
      <c r="B2" s="261"/>
      <c r="C2" s="261"/>
      <c r="D2" s="261"/>
      <c r="E2" s="261"/>
      <c r="F2" s="261"/>
      <c r="G2" s="261"/>
      <c r="H2" s="261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17621257.530000001</v>
      </c>
      <c r="H6" s="22">
        <v>17397852.309999999</v>
      </c>
      <c r="I6" s="230">
        <f>+G6-H6</f>
        <v>223405.22000000253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255102.3</v>
      </c>
      <c r="H7" s="22">
        <v>255102.3</v>
      </c>
      <c r="I7" s="230">
        <f t="shared" ref="I7:I80" si="0">+G7-H7</f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/>
      <c r="H8" s="22"/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718669.68</v>
      </c>
      <c r="H9" s="22">
        <v>704503.34</v>
      </c>
      <c r="I9" s="230">
        <f t="shared" si="0"/>
        <v>14166.340000000084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289173.59000000003</v>
      </c>
      <c r="H10" s="22">
        <v>289173.59000000003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1416827.67</v>
      </c>
      <c r="H11" s="22">
        <v>1416827.67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146</v>
      </c>
      <c r="G12" s="22">
        <v>326762.40000000002</v>
      </c>
      <c r="H12" s="22">
        <v>326762.40000000002</v>
      </c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>
        <v>1000000</v>
      </c>
      <c r="H14" s="22">
        <v>1000000</v>
      </c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2151</v>
      </c>
      <c r="F15" s="21" t="s">
        <v>18</v>
      </c>
      <c r="G15" s="22">
        <v>989145.95</v>
      </c>
      <c r="H15" s="22">
        <v>987562.86</v>
      </c>
      <c r="I15" s="230">
        <f t="shared" si="0"/>
        <v>1583.0899999999674</v>
      </c>
    </row>
    <row r="16" spans="1:9" ht="23.25" x14ac:dyDescent="0.35">
      <c r="A16" s="19"/>
      <c r="B16" s="19"/>
      <c r="C16" s="19"/>
      <c r="D16" s="20">
        <v>9995</v>
      </c>
      <c r="E16" s="20">
        <v>2152</v>
      </c>
      <c r="F16" s="21" t="s">
        <v>19</v>
      </c>
      <c r="G16" s="22">
        <v>1161187.94</v>
      </c>
      <c r="H16" s="22">
        <v>1155650.03</v>
      </c>
      <c r="I16" s="230">
        <f t="shared" si="0"/>
        <v>5537.9099999999162</v>
      </c>
    </row>
    <row r="17" spans="1:9" ht="24" thickBot="1" x14ac:dyDescent="0.4">
      <c r="A17" s="19"/>
      <c r="B17" s="19"/>
      <c r="C17" s="19"/>
      <c r="D17" s="24">
        <v>9995</v>
      </c>
      <c r="E17" s="24">
        <v>2153</v>
      </c>
      <c r="F17" s="25" t="s">
        <v>20</v>
      </c>
      <c r="G17" s="26">
        <v>88500.14</v>
      </c>
      <c r="H17" s="26">
        <v>88500.14</v>
      </c>
      <c r="I17" s="230">
        <f t="shared" si="0"/>
        <v>0</v>
      </c>
    </row>
    <row r="18" spans="1:9" ht="24" thickBot="1" x14ac:dyDescent="0.4">
      <c r="A18" s="27"/>
      <c r="B18" s="28"/>
      <c r="C18" s="28"/>
      <c r="D18" s="29"/>
      <c r="E18" s="29"/>
      <c r="F18" s="30" t="s">
        <v>21</v>
      </c>
      <c r="G18" s="31">
        <f>SUM(G6:G17)</f>
        <v>24110032.890000004</v>
      </c>
      <c r="H18" s="31">
        <f>SUM(H6:H17)</f>
        <v>23865340.330000002</v>
      </c>
      <c r="I18" s="230">
        <f t="shared" si="0"/>
        <v>244692.56000000238</v>
      </c>
    </row>
    <row r="19" spans="1:9" ht="24" thickBot="1" x14ac:dyDescent="0.4">
      <c r="A19" s="32"/>
      <c r="B19" s="33"/>
      <c r="C19" s="33"/>
      <c r="D19" s="34"/>
      <c r="E19" s="34"/>
      <c r="F19" s="35"/>
      <c r="G19" s="36"/>
      <c r="H19" s="37"/>
      <c r="I19" s="230">
        <f t="shared" si="0"/>
        <v>0</v>
      </c>
    </row>
    <row r="20" spans="1:9" ht="23.25" x14ac:dyDescent="0.35">
      <c r="A20" s="38"/>
      <c r="B20" s="39"/>
      <c r="C20" s="39"/>
      <c r="D20" s="40"/>
      <c r="E20" s="41"/>
      <c r="F20" s="42" t="s">
        <v>22</v>
      </c>
      <c r="G20" s="43"/>
      <c r="H20" s="44"/>
      <c r="I20" s="230">
        <f t="shared" si="0"/>
        <v>0</v>
      </c>
    </row>
    <row r="21" spans="1:9" ht="23.25" x14ac:dyDescent="0.35">
      <c r="A21" s="19"/>
      <c r="B21" s="19"/>
      <c r="C21" s="19"/>
      <c r="D21" s="20">
        <v>9995</v>
      </c>
      <c r="E21" s="20">
        <v>2212</v>
      </c>
      <c r="F21" s="45" t="s">
        <v>23</v>
      </c>
      <c r="G21" s="22"/>
      <c r="H21" s="22"/>
      <c r="I21" s="230">
        <f t="shared" si="0"/>
        <v>0</v>
      </c>
    </row>
    <row r="22" spans="1:9" ht="23.25" x14ac:dyDescent="0.35">
      <c r="A22" s="19"/>
      <c r="B22" s="19"/>
      <c r="C22" s="19"/>
      <c r="D22" s="23">
        <v>9995</v>
      </c>
      <c r="E22" s="23">
        <v>2213</v>
      </c>
      <c r="F22" s="45" t="s">
        <v>24</v>
      </c>
      <c r="G22" s="22">
        <v>1844175.99</v>
      </c>
      <c r="H22" s="22">
        <v>1582743.34</v>
      </c>
      <c r="I22" s="230">
        <f t="shared" si="0"/>
        <v>261432.64999999991</v>
      </c>
    </row>
    <row r="23" spans="1:9" ht="23.25" x14ac:dyDescent="0.35">
      <c r="A23" s="19"/>
      <c r="B23" s="19"/>
      <c r="C23" s="19"/>
      <c r="D23" s="23">
        <v>9995</v>
      </c>
      <c r="E23" s="23">
        <v>2214</v>
      </c>
      <c r="F23" s="45" t="s">
        <v>25</v>
      </c>
      <c r="G23" s="22">
        <v>3650</v>
      </c>
      <c r="H23" s="22">
        <v>3650</v>
      </c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2215</v>
      </c>
      <c r="F24" s="45" t="s">
        <v>162</v>
      </c>
      <c r="G24" s="22">
        <v>46647.67</v>
      </c>
      <c r="H24" s="22">
        <v>46647.67</v>
      </c>
      <c r="I24" s="230"/>
    </row>
    <row r="25" spans="1:9" ht="23.25" x14ac:dyDescent="0.35">
      <c r="A25" s="19"/>
      <c r="B25" s="19"/>
      <c r="C25" s="19"/>
      <c r="D25" s="23">
        <v>9995</v>
      </c>
      <c r="E25" s="23">
        <v>2216</v>
      </c>
      <c r="F25" s="45" t="s">
        <v>26</v>
      </c>
      <c r="G25" s="22">
        <v>368504.35</v>
      </c>
      <c r="H25" s="22">
        <v>368504.35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2217</v>
      </c>
      <c r="F26" s="45" t="s">
        <v>27</v>
      </c>
      <c r="G26" s="22">
        <v>1578</v>
      </c>
      <c r="H26" s="22">
        <v>1578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2218</v>
      </c>
      <c r="F27" s="45" t="s">
        <v>163</v>
      </c>
      <c r="G27" s="22">
        <v>4400</v>
      </c>
      <c r="H27" s="22">
        <v>4400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2221</v>
      </c>
      <c r="F28" s="45" t="s">
        <v>28</v>
      </c>
      <c r="G28" s="22">
        <v>361868.24</v>
      </c>
      <c r="H28" s="22">
        <v>361868.24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2222</v>
      </c>
      <c r="F29" s="45" t="s">
        <v>29</v>
      </c>
      <c r="G29" s="22">
        <v>204305.54</v>
      </c>
      <c r="H29" s="22">
        <v>204305.54</v>
      </c>
      <c r="I29" s="230">
        <f t="shared" si="0"/>
        <v>0</v>
      </c>
    </row>
    <row r="30" spans="1:9" ht="23.25" x14ac:dyDescent="0.35">
      <c r="A30" s="19"/>
      <c r="B30" s="19"/>
      <c r="C30" s="19"/>
      <c r="D30" s="20">
        <v>9995</v>
      </c>
      <c r="E30" s="20">
        <v>2231</v>
      </c>
      <c r="F30" s="45" t="s">
        <v>30</v>
      </c>
      <c r="G30" s="22"/>
      <c r="H30" s="22"/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2232</v>
      </c>
      <c r="F31" s="45" t="s">
        <v>31</v>
      </c>
      <c r="G31" s="22"/>
      <c r="H31" s="22"/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2241</v>
      </c>
      <c r="F32" s="45" t="s">
        <v>32</v>
      </c>
      <c r="G32" s="22">
        <v>37650</v>
      </c>
      <c r="H32" s="22">
        <v>37650</v>
      </c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2242</v>
      </c>
      <c r="F33" s="45" t="s">
        <v>33</v>
      </c>
      <c r="G33" s="22">
        <v>27600</v>
      </c>
      <c r="H33" s="22">
        <v>27600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2243</v>
      </c>
      <c r="F34" s="45" t="s">
        <v>34</v>
      </c>
      <c r="G34" s="22"/>
      <c r="H34" s="22"/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2244</v>
      </c>
      <c r="F35" s="45" t="s">
        <v>35</v>
      </c>
      <c r="G35" s="22">
        <v>6482</v>
      </c>
      <c r="H35" s="22">
        <v>6482</v>
      </c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2251</v>
      </c>
      <c r="F36" s="45" t="s">
        <v>36</v>
      </c>
      <c r="G36" s="22"/>
      <c r="H36" s="22"/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2253</v>
      </c>
      <c r="F37" s="45" t="s">
        <v>37</v>
      </c>
      <c r="G37" s="22"/>
      <c r="H37" s="22"/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2254</v>
      </c>
      <c r="F38" s="45" t="s">
        <v>38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2258</v>
      </c>
      <c r="F39" s="45" t="s">
        <v>39</v>
      </c>
      <c r="G39" s="22">
        <v>56946.07</v>
      </c>
      <c r="H39" s="22">
        <v>56946.07</v>
      </c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2261</v>
      </c>
      <c r="F40" s="45" t="s">
        <v>40</v>
      </c>
      <c r="G40" s="22"/>
      <c r="H40" s="22"/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2262</v>
      </c>
      <c r="F41" s="45" t="s">
        <v>41</v>
      </c>
      <c r="G41" s="22"/>
      <c r="H41" s="22"/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2263</v>
      </c>
      <c r="F42" s="45" t="s">
        <v>42</v>
      </c>
      <c r="G42" s="22">
        <v>2099139.2799999998</v>
      </c>
      <c r="H42" s="22">
        <v>2093454.14</v>
      </c>
      <c r="I42" s="230">
        <f t="shared" si="0"/>
        <v>5685.1399999998976</v>
      </c>
    </row>
    <row r="43" spans="1:9" ht="23.25" x14ac:dyDescent="0.35">
      <c r="A43" s="19"/>
      <c r="B43" s="19"/>
      <c r="C43" s="19"/>
      <c r="D43" s="20">
        <v>9995</v>
      </c>
      <c r="E43" s="20">
        <v>2271</v>
      </c>
      <c r="F43" s="45" t="s">
        <v>43</v>
      </c>
      <c r="G43" s="22">
        <v>92488.35</v>
      </c>
      <c r="H43" s="22">
        <v>92488.35</v>
      </c>
      <c r="I43" s="230">
        <f t="shared" si="0"/>
        <v>0</v>
      </c>
    </row>
    <row r="44" spans="1:9" ht="23.25" x14ac:dyDescent="0.35">
      <c r="A44" s="19"/>
      <c r="B44" s="19"/>
      <c r="C44" s="19"/>
      <c r="D44" s="20">
        <v>9995</v>
      </c>
      <c r="E44" s="20">
        <v>2272</v>
      </c>
      <c r="F44" s="45" t="s">
        <v>44</v>
      </c>
      <c r="G44" s="22">
        <v>252915.64</v>
      </c>
      <c r="H44" s="22">
        <v>252915.64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2281</v>
      </c>
      <c r="F45" s="45" t="s">
        <v>45</v>
      </c>
      <c r="G45" s="22"/>
      <c r="H45" s="22"/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2282</v>
      </c>
      <c r="F46" s="45" t="s">
        <v>46</v>
      </c>
      <c r="G46" s="22">
        <v>68303.31</v>
      </c>
      <c r="H46" s="22">
        <v>68303.31</v>
      </c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2284</v>
      </c>
      <c r="F47" s="45" t="s">
        <v>47</v>
      </c>
      <c r="G47" s="22"/>
      <c r="H47" s="22"/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2286</v>
      </c>
      <c r="F48" s="45" t="s">
        <v>48</v>
      </c>
      <c r="G48" s="22"/>
      <c r="H48" s="22"/>
      <c r="I48" s="230">
        <f t="shared" si="0"/>
        <v>0</v>
      </c>
    </row>
    <row r="49" spans="1:9" ht="23.25" x14ac:dyDescent="0.35">
      <c r="A49" s="19"/>
      <c r="B49" s="19"/>
      <c r="C49" s="19"/>
      <c r="D49" s="20">
        <v>9995</v>
      </c>
      <c r="E49" s="23">
        <v>2287</v>
      </c>
      <c r="F49" s="45" t="s">
        <v>49</v>
      </c>
      <c r="G49" s="22">
        <v>1504407.93</v>
      </c>
      <c r="H49" s="22">
        <v>1504407.93</v>
      </c>
      <c r="I49" s="230">
        <f t="shared" si="0"/>
        <v>0</v>
      </c>
    </row>
    <row r="50" spans="1:9" ht="24" thickBot="1" x14ac:dyDescent="0.4">
      <c r="A50" s="19"/>
      <c r="B50" s="19"/>
      <c r="C50" s="19"/>
      <c r="D50" s="20">
        <v>9995</v>
      </c>
      <c r="E50" s="20">
        <v>2288</v>
      </c>
      <c r="F50" s="45" t="s">
        <v>50</v>
      </c>
      <c r="G50" s="22">
        <v>15728.75</v>
      </c>
      <c r="H50" s="22">
        <v>15728.75</v>
      </c>
      <c r="I50" s="230">
        <f t="shared" si="0"/>
        <v>0</v>
      </c>
    </row>
    <row r="51" spans="1:9" ht="24" thickBot="1" x14ac:dyDescent="0.4">
      <c r="A51" s="46"/>
      <c r="B51" s="28"/>
      <c r="C51" s="28"/>
      <c r="D51" s="47"/>
      <c r="E51" s="29"/>
      <c r="F51" s="30" t="s">
        <v>51</v>
      </c>
      <c r="G51" s="48">
        <f>SUM(G21:G50)</f>
        <v>6996791.1199999982</v>
      </c>
      <c r="H51" s="49">
        <f>SUM(H21:H50)</f>
        <v>6729673.3299999982</v>
      </c>
      <c r="I51" s="230">
        <f t="shared" si="0"/>
        <v>267117.79000000004</v>
      </c>
    </row>
    <row r="52" spans="1:9" ht="23.25" x14ac:dyDescent="0.35">
      <c r="A52" s="50"/>
      <c r="B52" s="51"/>
      <c r="C52" s="51"/>
      <c r="D52" s="52"/>
      <c r="E52" s="52"/>
      <c r="F52" s="53" t="s">
        <v>52</v>
      </c>
      <c r="G52" s="54"/>
      <c r="H52" s="55"/>
      <c r="I52" s="230">
        <f t="shared" si="0"/>
        <v>0</v>
      </c>
    </row>
    <row r="53" spans="1:9" ht="23.25" x14ac:dyDescent="0.35">
      <c r="A53" s="19"/>
      <c r="B53" s="19"/>
      <c r="C53" s="19"/>
      <c r="D53" s="20">
        <v>9995</v>
      </c>
      <c r="E53" s="20">
        <v>2311</v>
      </c>
      <c r="F53" s="21" t="s">
        <v>53</v>
      </c>
      <c r="G53" s="22">
        <v>545488.12</v>
      </c>
      <c r="H53" s="22">
        <v>545488.12</v>
      </c>
      <c r="I53" s="230">
        <f t="shared" si="0"/>
        <v>0</v>
      </c>
    </row>
    <row r="54" spans="1:9" ht="23.25" x14ac:dyDescent="0.35">
      <c r="A54" s="19"/>
      <c r="B54" s="19"/>
      <c r="C54" s="19"/>
      <c r="D54" s="20">
        <v>9995</v>
      </c>
      <c r="E54" s="20">
        <v>2313</v>
      </c>
      <c r="F54" s="21" t="s">
        <v>134</v>
      </c>
      <c r="G54" s="22">
        <v>5000</v>
      </c>
      <c r="H54" s="22">
        <v>5000</v>
      </c>
      <c r="I54" s="230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2323</v>
      </c>
      <c r="F55" s="21" t="s">
        <v>54</v>
      </c>
      <c r="G55" s="22"/>
      <c r="H55" s="22"/>
      <c r="I55" s="230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2331</v>
      </c>
      <c r="F56" s="21" t="s">
        <v>55</v>
      </c>
      <c r="G56" s="22">
        <v>248508</v>
      </c>
      <c r="H56" s="22">
        <v>248508</v>
      </c>
      <c r="I56" s="230">
        <f t="shared" si="0"/>
        <v>0</v>
      </c>
    </row>
    <row r="57" spans="1:9" ht="23.25" x14ac:dyDescent="0.35">
      <c r="A57" s="19"/>
      <c r="B57" s="19"/>
      <c r="C57" s="19"/>
      <c r="D57" s="20">
        <v>9995</v>
      </c>
      <c r="E57" s="20">
        <v>2332</v>
      </c>
      <c r="F57" s="21" t="s">
        <v>135</v>
      </c>
      <c r="G57" s="22">
        <v>11209.99</v>
      </c>
      <c r="H57" s="22">
        <v>11209.99</v>
      </c>
      <c r="I57" s="230">
        <f t="shared" si="0"/>
        <v>0</v>
      </c>
    </row>
    <row r="58" spans="1:9" ht="23.25" x14ac:dyDescent="0.35">
      <c r="A58" s="19"/>
      <c r="B58" s="19"/>
      <c r="C58" s="19"/>
      <c r="D58" s="20">
        <v>9995</v>
      </c>
      <c r="E58" s="20">
        <v>2334</v>
      </c>
      <c r="F58" s="21" t="s">
        <v>56</v>
      </c>
      <c r="G58" s="22">
        <v>12400</v>
      </c>
      <c r="H58" s="22">
        <v>12400</v>
      </c>
      <c r="I58" s="230">
        <f t="shared" si="0"/>
        <v>0</v>
      </c>
    </row>
    <row r="59" spans="1:9" ht="23.25" x14ac:dyDescent="0.35">
      <c r="A59" s="19"/>
      <c r="B59" s="19"/>
      <c r="C59" s="19"/>
      <c r="D59" s="20">
        <v>9995</v>
      </c>
      <c r="E59" s="20">
        <v>2341</v>
      </c>
      <c r="F59" s="21" t="s">
        <v>57</v>
      </c>
      <c r="G59" s="22"/>
      <c r="H59" s="22"/>
      <c r="I59" s="230">
        <f t="shared" si="0"/>
        <v>0</v>
      </c>
    </row>
    <row r="60" spans="1:9" ht="23.25" x14ac:dyDescent="0.35">
      <c r="A60" s="19"/>
      <c r="B60" s="19"/>
      <c r="C60" s="19"/>
      <c r="D60" s="20">
        <v>9995</v>
      </c>
      <c r="E60" s="20">
        <v>2353</v>
      </c>
      <c r="F60" s="21" t="s">
        <v>58</v>
      </c>
      <c r="G60" s="22">
        <v>26497.02</v>
      </c>
      <c r="H60" s="22">
        <v>26497.02</v>
      </c>
      <c r="I60" s="230">
        <f t="shared" si="0"/>
        <v>0</v>
      </c>
    </row>
    <row r="61" spans="1:9" ht="23.25" x14ac:dyDescent="0.35">
      <c r="A61" s="19"/>
      <c r="B61" s="19"/>
      <c r="C61" s="19"/>
      <c r="D61" s="20">
        <v>9995</v>
      </c>
      <c r="E61" s="20">
        <v>2355</v>
      </c>
      <c r="F61" s="21" t="s">
        <v>171</v>
      </c>
      <c r="G61" s="22">
        <v>9595.01</v>
      </c>
      <c r="H61" s="22">
        <v>9595.01</v>
      </c>
      <c r="I61" s="230">
        <f t="shared" si="0"/>
        <v>0</v>
      </c>
    </row>
    <row r="62" spans="1:9" ht="23.25" x14ac:dyDescent="0.35">
      <c r="A62" s="19"/>
      <c r="B62" s="19"/>
      <c r="C62" s="19"/>
      <c r="D62" s="20">
        <v>9995</v>
      </c>
      <c r="E62" s="20">
        <v>2371</v>
      </c>
      <c r="F62" s="21" t="s">
        <v>59</v>
      </c>
      <c r="G62" s="22">
        <v>776677.06</v>
      </c>
      <c r="H62" s="22">
        <v>776677.06</v>
      </c>
      <c r="I62" s="230">
        <f t="shared" si="0"/>
        <v>0</v>
      </c>
    </row>
    <row r="63" spans="1:9" ht="23.25" x14ac:dyDescent="0.35">
      <c r="A63" s="19"/>
      <c r="B63" s="19"/>
      <c r="C63" s="19"/>
      <c r="D63" s="20">
        <v>9995</v>
      </c>
      <c r="E63" s="20">
        <v>2391</v>
      </c>
      <c r="F63" s="21" t="s">
        <v>60</v>
      </c>
      <c r="G63" s="22">
        <v>58713.1</v>
      </c>
      <c r="H63" s="22">
        <v>58713.1</v>
      </c>
      <c r="I63" s="230">
        <f t="shared" si="0"/>
        <v>0</v>
      </c>
    </row>
    <row r="64" spans="1:9" ht="23.25" x14ac:dyDescent="0.35">
      <c r="A64" s="19"/>
      <c r="B64" s="19"/>
      <c r="C64" s="19"/>
      <c r="D64" s="20">
        <v>9995</v>
      </c>
      <c r="E64" s="23">
        <v>2392</v>
      </c>
      <c r="F64" s="21" t="s">
        <v>61</v>
      </c>
      <c r="G64" s="22">
        <v>166114.82999999999</v>
      </c>
      <c r="H64" s="22">
        <v>166114.82999999999</v>
      </c>
      <c r="I64" s="230">
        <f t="shared" si="0"/>
        <v>0</v>
      </c>
    </row>
    <row r="65" spans="1:9" ht="23.25" x14ac:dyDescent="0.35">
      <c r="A65" s="19"/>
      <c r="B65" s="19"/>
      <c r="C65" s="19"/>
      <c r="D65" s="20">
        <v>9995</v>
      </c>
      <c r="E65" s="20">
        <v>2394</v>
      </c>
      <c r="F65" s="21" t="s">
        <v>62</v>
      </c>
      <c r="G65" s="22"/>
      <c r="H65" s="22"/>
      <c r="I65" s="230">
        <f t="shared" si="0"/>
        <v>0</v>
      </c>
    </row>
    <row r="66" spans="1:9" ht="23.25" x14ac:dyDescent="0.35">
      <c r="A66" s="19"/>
      <c r="B66" s="19"/>
      <c r="C66" s="19"/>
      <c r="D66" s="20">
        <v>9995</v>
      </c>
      <c r="E66" s="20">
        <v>2395</v>
      </c>
      <c r="F66" s="21" t="s">
        <v>63</v>
      </c>
      <c r="G66" s="22">
        <v>43134.13</v>
      </c>
      <c r="H66" s="22">
        <v>43134.13</v>
      </c>
      <c r="I66" s="230">
        <f t="shared" si="0"/>
        <v>0</v>
      </c>
    </row>
    <row r="67" spans="1:9" ht="23.25" x14ac:dyDescent="0.35">
      <c r="A67" s="19"/>
      <c r="B67" s="19"/>
      <c r="C67" s="19"/>
      <c r="D67" s="20">
        <v>9995</v>
      </c>
      <c r="E67" s="20">
        <v>2396</v>
      </c>
      <c r="F67" s="21" t="s">
        <v>64</v>
      </c>
      <c r="G67" s="22">
        <v>20684.38</v>
      </c>
      <c r="H67" s="22">
        <v>20684.38</v>
      </c>
      <c r="I67" s="230">
        <f t="shared" si="0"/>
        <v>0</v>
      </c>
    </row>
    <row r="68" spans="1:9" ht="24" thickBot="1" x14ac:dyDescent="0.4">
      <c r="A68" s="56"/>
      <c r="B68" s="56"/>
      <c r="C68" s="56"/>
      <c r="D68" s="24">
        <v>9995</v>
      </c>
      <c r="E68" s="24">
        <v>2399</v>
      </c>
      <c r="F68" s="25" t="s">
        <v>65</v>
      </c>
      <c r="G68" s="26">
        <v>33287.29</v>
      </c>
      <c r="H68" s="26">
        <v>33287.29</v>
      </c>
      <c r="I68" s="230">
        <f t="shared" si="0"/>
        <v>0</v>
      </c>
    </row>
    <row r="69" spans="1:9" ht="24" thickBot="1" x14ac:dyDescent="0.4">
      <c r="A69" s="57"/>
      <c r="B69" s="58"/>
      <c r="C69" s="58"/>
      <c r="D69" s="59"/>
      <c r="E69" s="60"/>
      <c r="F69" s="61" t="s">
        <v>66</v>
      </c>
      <c r="G69" s="62">
        <f>SUM(G53:G68)</f>
        <v>1957308.9300000002</v>
      </c>
      <c r="H69" s="63">
        <f>SUM(H53:H68)</f>
        <v>1957308.9300000002</v>
      </c>
      <c r="I69" s="230">
        <f t="shared" si="0"/>
        <v>0</v>
      </c>
    </row>
    <row r="70" spans="1:9" ht="23.25" x14ac:dyDescent="0.35">
      <c r="A70" s="50"/>
      <c r="B70" s="51"/>
      <c r="C70" s="51"/>
      <c r="D70" s="64"/>
      <c r="E70" s="64"/>
      <c r="F70" s="42" t="s">
        <v>67</v>
      </c>
      <c r="G70" s="65"/>
      <c r="H70" s="55"/>
      <c r="I70" s="230">
        <f t="shared" si="0"/>
        <v>0</v>
      </c>
    </row>
    <row r="71" spans="1:9" ht="23.25" x14ac:dyDescent="0.35">
      <c r="A71" s="19"/>
      <c r="B71" s="19"/>
      <c r="C71" s="19"/>
      <c r="D71" s="20">
        <v>9995</v>
      </c>
      <c r="E71" s="20">
        <v>2611</v>
      </c>
      <c r="F71" s="21" t="s">
        <v>68</v>
      </c>
      <c r="G71" s="22">
        <v>62313.58</v>
      </c>
      <c r="H71" s="22">
        <v>62313.58</v>
      </c>
      <c r="I71" s="230">
        <f t="shared" si="0"/>
        <v>0</v>
      </c>
    </row>
    <row r="72" spans="1:9" ht="23.25" x14ac:dyDescent="0.35">
      <c r="A72" s="19"/>
      <c r="B72" s="19"/>
      <c r="C72" s="19"/>
      <c r="D72" s="20">
        <v>9995</v>
      </c>
      <c r="E72" s="20">
        <v>2613</v>
      </c>
      <c r="F72" s="21" t="s">
        <v>69</v>
      </c>
      <c r="G72" s="22">
        <v>178304.18</v>
      </c>
      <c r="H72" s="22">
        <v>178304.18</v>
      </c>
      <c r="I72" s="230">
        <f t="shared" si="0"/>
        <v>0</v>
      </c>
    </row>
    <row r="73" spans="1:9" ht="23.25" x14ac:dyDescent="0.35">
      <c r="A73" s="19"/>
      <c r="B73" s="19"/>
      <c r="C73" s="19"/>
      <c r="D73" s="20">
        <v>9995</v>
      </c>
      <c r="E73" s="20">
        <v>2614</v>
      </c>
      <c r="F73" s="21" t="s">
        <v>139</v>
      </c>
      <c r="G73" s="22">
        <v>1296.44</v>
      </c>
      <c r="H73" s="22">
        <v>1296.44</v>
      </c>
      <c r="I73" s="230">
        <f t="shared" si="0"/>
        <v>0</v>
      </c>
    </row>
    <row r="74" spans="1:9" ht="23.25" x14ac:dyDescent="0.35">
      <c r="A74" s="19"/>
      <c r="B74" s="19"/>
      <c r="C74" s="19"/>
      <c r="D74" s="20">
        <v>9995</v>
      </c>
      <c r="E74" s="20">
        <v>2619</v>
      </c>
      <c r="F74" s="21" t="s">
        <v>166</v>
      </c>
      <c r="G74" s="22">
        <v>1652.42</v>
      </c>
      <c r="H74" s="22">
        <v>1652.42</v>
      </c>
      <c r="I74" s="230">
        <f t="shared" si="0"/>
        <v>0</v>
      </c>
    </row>
    <row r="75" spans="1:9" ht="23.25" x14ac:dyDescent="0.35">
      <c r="A75" s="19"/>
      <c r="B75" s="19"/>
      <c r="C75" s="19"/>
      <c r="D75" s="20">
        <v>9995</v>
      </c>
      <c r="E75" s="20">
        <v>2641</v>
      </c>
      <c r="F75" s="21" t="s">
        <v>70</v>
      </c>
      <c r="G75" s="22"/>
      <c r="H75" s="22"/>
      <c r="I75" s="230">
        <f t="shared" si="0"/>
        <v>0</v>
      </c>
    </row>
    <row r="76" spans="1:9" ht="23.25" x14ac:dyDescent="0.35">
      <c r="A76" s="19"/>
      <c r="B76" s="19"/>
      <c r="C76" s="19"/>
      <c r="D76" s="20">
        <v>9995</v>
      </c>
      <c r="E76" s="20">
        <v>2653</v>
      </c>
      <c r="F76" s="21" t="s">
        <v>178</v>
      </c>
      <c r="G76" s="22">
        <v>395.83</v>
      </c>
      <c r="H76" s="22">
        <v>395.83</v>
      </c>
      <c r="I76" s="230"/>
    </row>
    <row r="77" spans="1:9" ht="23.25" x14ac:dyDescent="0.35">
      <c r="A77" s="19"/>
      <c r="B77" s="19"/>
      <c r="C77" s="19"/>
      <c r="D77" s="20">
        <v>9995</v>
      </c>
      <c r="E77" s="20">
        <v>2655</v>
      </c>
      <c r="F77" s="21" t="s">
        <v>71</v>
      </c>
      <c r="G77" s="22"/>
      <c r="H77" s="22"/>
      <c r="I77" s="230">
        <f t="shared" si="0"/>
        <v>0</v>
      </c>
    </row>
    <row r="78" spans="1:9" ht="23.25" x14ac:dyDescent="0.35">
      <c r="A78" s="19"/>
      <c r="B78" s="19"/>
      <c r="C78" s="19"/>
      <c r="D78" s="20">
        <v>9995</v>
      </c>
      <c r="E78" s="20">
        <v>2656</v>
      </c>
      <c r="F78" s="21" t="s">
        <v>179</v>
      </c>
      <c r="G78" s="22">
        <v>2766.12</v>
      </c>
      <c r="H78" s="22">
        <v>2766.12</v>
      </c>
      <c r="I78" s="230"/>
    </row>
    <row r="79" spans="1:9" ht="23.25" x14ac:dyDescent="0.35">
      <c r="A79" s="19"/>
      <c r="B79" s="19"/>
      <c r="C79" s="19"/>
      <c r="D79" s="20">
        <v>9995</v>
      </c>
      <c r="E79" s="20">
        <v>2657</v>
      </c>
      <c r="F79" s="21" t="s">
        <v>72</v>
      </c>
      <c r="G79" s="22">
        <v>4156.6899999999996</v>
      </c>
      <c r="H79" s="22">
        <v>4156.6899999999996</v>
      </c>
      <c r="I79" s="230">
        <f t="shared" si="0"/>
        <v>0</v>
      </c>
    </row>
    <row r="80" spans="1:9" ht="23.25" x14ac:dyDescent="0.35">
      <c r="A80" s="19"/>
      <c r="B80" s="19"/>
      <c r="C80" s="19"/>
      <c r="D80" s="20">
        <v>9995</v>
      </c>
      <c r="E80" s="20">
        <v>2658</v>
      </c>
      <c r="F80" s="21" t="s">
        <v>73</v>
      </c>
      <c r="G80" s="22">
        <v>4598.1000000000004</v>
      </c>
      <c r="H80" s="22">
        <v>4598.1000000000004</v>
      </c>
      <c r="I80" s="230">
        <f t="shared" si="0"/>
        <v>0</v>
      </c>
    </row>
    <row r="81" spans="1:9" ht="23.25" x14ac:dyDescent="0.35">
      <c r="A81" s="19"/>
      <c r="B81" s="19"/>
      <c r="C81" s="19"/>
      <c r="D81" s="20">
        <v>9995</v>
      </c>
      <c r="E81" s="20">
        <v>2662</v>
      </c>
      <c r="F81" s="25" t="s">
        <v>142</v>
      </c>
      <c r="G81" s="22">
        <v>1900563.45</v>
      </c>
      <c r="H81" s="22">
        <v>1900563.45</v>
      </c>
      <c r="I81" s="230"/>
    </row>
    <row r="82" spans="1:9" ht="23.25" x14ac:dyDescent="0.35">
      <c r="A82" s="19"/>
      <c r="B82" s="19"/>
      <c r="C82" s="19"/>
      <c r="D82" s="20">
        <v>9995</v>
      </c>
      <c r="E82" s="23">
        <v>2683</v>
      </c>
      <c r="F82" s="25" t="s">
        <v>74</v>
      </c>
      <c r="G82" s="22">
        <v>1751.55</v>
      </c>
      <c r="H82" s="22">
        <v>1751.55</v>
      </c>
      <c r="I82" s="230">
        <f t="shared" ref="I82:I152" si="1">+G82-H82</f>
        <v>0</v>
      </c>
    </row>
    <row r="83" spans="1:9" ht="23.25" x14ac:dyDescent="0.35">
      <c r="A83" s="56"/>
      <c r="B83" s="56"/>
      <c r="C83" s="56"/>
      <c r="D83" s="24"/>
      <c r="E83" s="234">
        <v>2688</v>
      </c>
      <c r="F83" s="25" t="s">
        <v>143</v>
      </c>
      <c r="G83" s="22"/>
      <c r="H83" s="22"/>
      <c r="I83" s="230"/>
    </row>
    <row r="84" spans="1:9" ht="24" thickBot="1" x14ac:dyDescent="0.4">
      <c r="A84" s="56"/>
      <c r="B84" s="56"/>
      <c r="C84" s="56"/>
      <c r="D84" s="24">
        <v>9995</v>
      </c>
      <c r="E84" s="24">
        <v>2712</v>
      </c>
      <c r="F84" s="21" t="s">
        <v>75</v>
      </c>
      <c r="G84" s="22"/>
      <c r="H84" s="22"/>
      <c r="I84" s="230">
        <f t="shared" si="1"/>
        <v>0</v>
      </c>
    </row>
    <row r="85" spans="1:9" ht="24" thickBot="1" x14ac:dyDescent="0.4">
      <c r="A85" s="57"/>
      <c r="B85" s="58"/>
      <c r="C85" s="58"/>
      <c r="D85" s="66"/>
      <c r="E85" s="67"/>
      <c r="F85" s="61" t="s">
        <v>76</v>
      </c>
      <c r="G85" s="62">
        <f>SUM(G71:G84)</f>
        <v>2157798.36</v>
      </c>
      <c r="H85" s="68">
        <f>SUM(H71:H84)</f>
        <v>2157798.36</v>
      </c>
      <c r="I85" s="230">
        <f t="shared" si="1"/>
        <v>0</v>
      </c>
    </row>
    <row r="86" spans="1:9" ht="24" thickBot="1" x14ac:dyDescent="0.4">
      <c r="A86" s="32"/>
      <c r="B86" s="69"/>
      <c r="C86" s="69"/>
      <c r="D86" s="70"/>
      <c r="E86" s="70"/>
      <c r="F86" s="35"/>
      <c r="G86" s="36"/>
      <c r="H86" s="37"/>
      <c r="I86" s="230">
        <f t="shared" si="1"/>
        <v>0</v>
      </c>
    </row>
    <row r="87" spans="1:9" ht="24" thickBot="1" x14ac:dyDescent="0.4">
      <c r="A87" s="38"/>
      <c r="B87" s="39"/>
      <c r="C87" s="39"/>
      <c r="D87" s="71"/>
      <c r="E87" s="72"/>
      <c r="F87" s="30" t="s">
        <v>77</v>
      </c>
      <c r="G87" s="73">
        <f>+G85+G69+G51+G18</f>
        <v>35221931.300000004</v>
      </c>
      <c r="H87" s="74">
        <f>+H85+H69+H51+H18</f>
        <v>34710120.950000003</v>
      </c>
      <c r="I87" s="230">
        <f t="shared" si="1"/>
        <v>511810.35000000149</v>
      </c>
    </row>
    <row r="88" spans="1:9" ht="24" thickBot="1" x14ac:dyDescent="0.4">
      <c r="A88" s="32"/>
      <c r="B88" s="69"/>
      <c r="C88" s="69"/>
      <c r="D88" s="70"/>
      <c r="E88" s="70"/>
      <c r="F88" s="75"/>
      <c r="G88" s="76"/>
      <c r="H88" s="77"/>
      <c r="I88" s="230">
        <f t="shared" si="1"/>
        <v>0</v>
      </c>
    </row>
    <row r="89" spans="1:9" ht="24" thickBot="1" x14ac:dyDescent="0.4">
      <c r="A89" s="78" t="s">
        <v>2</v>
      </c>
      <c r="B89" s="79" t="s">
        <v>3</v>
      </c>
      <c r="C89" s="80" t="s">
        <v>4</v>
      </c>
      <c r="D89" s="79" t="s">
        <v>5</v>
      </c>
      <c r="E89" s="79" t="s">
        <v>6</v>
      </c>
      <c r="F89" s="81"/>
      <c r="G89" s="82"/>
      <c r="H89" s="83"/>
      <c r="I89" s="230">
        <f t="shared" si="1"/>
        <v>0</v>
      </c>
    </row>
    <row r="90" spans="1:9" ht="24" thickBot="1" x14ac:dyDescent="0.4">
      <c r="A90" s="84">
        <v>11</v>
      </c>
      <c r="B90" s="85"/>
      <c r="C90" s="86">
        <v>2</v>
      </c>
      <c r="D90" s="85"/>
      <c r="E90" s="14"/>
      <c r="F90" s="87" t="s">
        <v>9</v>
      </c>
      <c r="G90" s="88" t="s">
        <v>7</v>
      </c>
      <c r="H90" s="89" t="s">
        <v>8</v>
      </c>
      <c r="I90" s="230"/>
    </row>
    <row r="91" spans="1:9" ht="23.25" x14ac:dyDescent="0.35">
      <c r="A91" s="90"/>
      <c r="B91" s="91"/>
      <c r="C91" s="91"/>
      <c r="D91" s="92">
        <v>100</v>
      </c>
      <c r="E91" s="93">
        <v>2111</v>
      </c>
      <c r="F91" s="94" t="s">
        <v>10</v>
      </c>
      <c r="G91" s="95">
        <v>5240865.5199999996</v>
      </c>
      <c r="H91" s="95">
        <v>5240865.5199999996</v>
      </c>
      <c r="I91" s="230">
        <f t="shared" si="1"/>
        <v>0</v>
      </c>
    </row>
    <row r="92" spans="1:9" ht="23.25" x14ac:dyDescent="0.35">
      <c r="A92" s="249"/>
      <c r="B92" s="91"/>
      <c r="C92" s="91"/>
      <c r="D92" s="92">
        <v>100</v>
      </c>
      <c r="E92" s="93">
        <v>2151</v>
      </c>
      <c r="F92" s="21" t="s">
        <v>18</v>
      </c>
      <c r="G92" s="95">
        <v>361141.72</v>
      </c>
      <c r="H92" s="95">
        <v>361141.72</v>
      </c>
      <c r="I92" s="230"/>
    </row>
    <row r="93" spans="1:9" ht="23.25" x14ac:dyDescent="0.35">
      <c r="A93" s="249"/>
      <c r="B93" s="91"/>
      <c r="C93" s="91"/>
      <c r="D93" s="92">
        <v>100</v>
      </c>
      <c r="E93" s="93">
        <v>2152</v>
      </c>
      <c r="F93" s="21" t="s">
        <v>19</v>
      </c>
      <c r="G93" s="95">
        <v>368648.11</v>
      </c>
      <c r="H93" s="95">
        <v>368648.11</v>
      </c>
      <c r="I93" s="230"/>
    </row>
    <row r="94" spans="1:9" ht="23.25" x14ac:dyDescent="0.35">
      <c r="A94" s="249"/>
      <c r="B94" s="91"/>
      <c r="C94" s="91"/>
      <c r="D94" s="92">
        <v>100</v>
      </c>
      <c r="E94" s="93">
        <v>2153</v>
      </c>
      <c r="F94" s="25" t="s">
        <v>20</v>
      </c>
      <c r="G94" s="95">
        <v>44585.34</v>
      </c>
      <c r="H94" s="95">
        <v>44585.34</v>
      </c>
      <c r="I94" s="230"/>
    </row>
    <row r="95" spans="1:9" ht="23.25" x14ac:dyDescent="0.35">
      <c r="A95" s="19"/>
      <c r="B95" s="19"/>
      <c r="C95" s="19"/>
      <c r="D95" s="20">
        <v>9995</v>
      </c>
      <c r="E95" s="23">
        <v>2111</v>
      </c>
      <c r="F95" s="21" t="s">
        <v>10</v>
      </c>
      <c r="G95" s="250">
        <v>6663780.6200000001</v>
      </c>
      <c r="H95" s="250">
        <v>6663780.6200000001</v>
      </c>
      <c r="I95" s="230">
        <f t="shared" si="1"/>
        <v>0</v>
      </c>
    </row>
    <row r="96" spans="1:9" ht="23.25" x14ac:dyDescent="0.35">
      <c r="A96" s="19"/>
      <c r="B96" s="19"/>
      <c r="C96" s="19"/>
      <c r="D96" s="20">
        <v>9995</v>
      </c>
      <c r="E96" s="20">
        <v>2112</v>
      </c>
      <c r="F96" s="21" t="s">
        <v>11</v>
      </c>
      <c r="G96" s="250">
        <v>276494.37</v>
      </c>
      <c r="H96" s="250">
        <v>276494.37</v>
      </c>
      <c r="I96" s="230">
        <f t="shared" si="1"/>
        <v>0</v>
      </c>
    </row>
    <row r="97" spans="1:9" ht="23.25" x14ac:dyDescent="0.35">
      <c r="A97" s="19"/>
      <c r="B97" s="19"/>
      <c r="C97" s="19"/>
      <c r="D97" s="20">
        <v>9995</v>
      </c>
      <c r="E97" s="20">
        <v>2114</v>
      </c>
      <c r="F97" s="21" t="s">
        <v>12</v>
      </c>
      <c r="G97" s="22"/>
      <c r="H97" s="22"/>
      <c r="I97" s="230">
        <f t="shared" si="1"/>
        <v>0</v>
      </c>
    </row>
    <row r="98" spans="1:9" ht="23.25" x14ac:dyDescent="0.35">
      <c r="A98" s="19"/>
      <c r="B98" s="19"/>
      <c r="C98" s="19"/>
      <c r="D98" s="20">
        <v>9995</v>
      </c>
      <c r="E98" s="20">
        <v>2115</v>
      </c>
      <c r="F98" s="21" t="s">
        <v>13</v>
      </c>
      <c r="G98" s="22"/>
      <c r="H98" s="22"/>
      <c r="I98" s="230">
        <f t="shared" si="1"/>
        <v>0</v>
      </c>
    </row>
    <row r="99" spans="1:9" ht="23.25" x14ac:dyDescent="0.35">
      <c r="A99" s="19"/>
      <c r="B99" s="19"/>
      <c r="C99" s="19"/>
      <c r="D99" s="20">
        <v>9995</v>
      </c>
      <c r="E99" s="20">
        <v>2116</v>
      </c>
      <c r="F99" s="21" t="s">
        <v>14</v>
      </c>
      <c r="G99" s="22">
        <v>248179.63</v>
      </c>
      <c r="H99" s="22">
        <v>248179.63</v>
      </c>
      <c r="I99" s="230">
        <f t="shared" si="1"/>
        <v>0</v>
      </c>
    </row>
    <row r="100" spans="1:9" ht="23.25" x14ac:dyDescent="0.35">
      <c r="A100" s="19"/>
      <c r="B100" s="19"/>
      <c r="C100" s="19"/>
      <c r="D100" s="20">
        <v>9995</v>
      </c>
      <c r="E100" s="23">
        <v>2122</v>
      </c>
      <c r="F100" s="21" t="s">
        <v>15</v>
      </c>
      <c r="G100" s="22"/>
      <c r="H100" s="22"/>
      <c r="I100" s="230">
        <f t="shared" si="1"/>
        <v>0</v>
      </c>
    </row>
    <row r="101" spans="1:9" ht="23.25" x14ac:dyDescent="0.35">
      <c r="A101" s="19"/>
      <c r="B101" s="19"/>
      <c r="C101" s="19"/>
      <c r="D101" s="20">
        <v>9995</v>
      </c>
      <c r="E101" s="20">
        <v>2132</v>
      </c>
      <c r="F101" s="21" t="s">
        <v>16</v>
      </c>
      <c r="G101" s="22"/>
      <c r="H101" s="22"/>
      <c r="I101" s="230">
        <f t="shared" si="1"/>
        <v>0</v>
      </c>
    </row>
    <row r="102" spans="1:9" ht="23.25" x14ac:dyDescent="0.35">
      <c r="A102" s="19"/>
      <c r="B102" s="19"/>
      <c r="C102" s="19"/>
      <c r="D102" s="20">
        <v>9995</v>
      </c>
      <c r="E102" s="20">
        <v>2141</v>
      </c>
      <c r="F102" s="21" t="s">
        <v>17</v>
      </c>
      <c r="G102" s="22"/>
      <c r="H102" s="22"/>
      <c r="I102" s="230">
        <f t="shared" si="1"/>
        <v>0</v>
      </c>
    </row>
    <row r="103" spans="1:9" ht="23.25" x14ac:dyDescent="0.35">
      <c r="A103" s="19"/>
      <c r="B103" s="19"/>
      <c r="C103" s="19"/>
      <c r="D103" s="20">
        <v>9995</v>
      </c>
      <c r="E103" s="20">
        <v>2151</v>
      </c>
      <c r="F103" s="21" t="s">
        <v>18</v>
      </c>
      <c r="G103" s="22">
        <v>475424.81</v>
      </c>
      <c r="H103" s="22">
        <v>475424.81</v>
      </c>
      <c r="I103" s="230">
        <f t="shared" si="1"/>
        <v>0</v>
      </c>
    </row>
    <row r="104" spans="1:9" ht="23.25" x14ac:dyDescent="0.35">
      <c r="A104" s="19"/>
      <c r="B104" s="19"/>
      <c r="C104" s="19"/>
      <c r="D104" s="20">
        <v>9995</v>
      </c>
      <c r="E104" s="20">
        <v>2152</v>
      </c>
      <c r="F104" s="21" t="s">
        <v>19</v>
      </c>
      <c r="G104" s="22">
        <v>476095.28</v>
      </c>
      <c r="H104" s="22">
        <v>476095.28</v>
      </c>
      <c r="I104" s="230">
        <f t="shared" si="1"/>
        <v>0</v>
      </c>
    </row>
    <row r="105" spans="1:9" ht="24" thickBot="1" x14ac:dyDescent="0.4">
      <c r="A105" s="56"/>
      <c r="B105" s="56"/>
      <c r="C105" s="56"/>
      <c r="D105" s="24">
        <v>9995</v>
      </c>
      <c r="E105" s="24">
        <v>2153</v>
      </c>
      <c r="F105" s="25" t="s">
        <v>20</v>
      </c>
      <c r="G105" s="26">
        <v>64928.39</v>
      </c>
      <c r="H105" s="26">
        <v>64928.39</v>
      </c>
      <c r="I105" s="230">
        <f t="shared" si="1"/>
        <v>0</v>
      </c>
    </row>
    <row r="106" spans="1:9" ht="24" thickBot="1" x14ac:dyDescent="0.4">
      <c r="A106" s="96"/>
      <c r="B106" s="97"/>
      <c r="C106" s="97"/>
      <c r="D106" s="98"/>
      <c r="E106" s="98"/>
      <c r="F106" s="99" t="s">
        <v>21</v>
      </c>
      <c r="G106" s="100">
        <f>SUM(G91:G105)</f>
        <v>14220143.789999999</v>
      </c>
      <c r="H106" s="101">
        <f>SUM(H91:H105)</f>
        <v>14220143.789999999</v>
      </c>
      <c r="I106" s="230">
        <f t="shared" si="1"/>
        <v>0</v>
      </c>
    </row>
    <row r="107" spans="1:9" ht="24" thickBot="1" x14ac:dyDescent="0.4">
      <c r="A107" s="32"/>
      <c r="B107" s="33"/>
      <c r="C107" s="33"/>
      <c r="D107" s="34"/>
      <c r="E107" s="34"/>
      <c r="F107" s="35"/>
      <c r="G107" s="36"/>
      <c r="H107" s="102"/>
      <c r="I107" s="230">
        <f t="shared" si="1"/>
        <v>0</v>
      </c>
    </row>
    <row r="108" spans="1:9" ht="23.25" x14ac:dyDescent="0.35">
      <c r="A108" s="38"/>
      <c r="B108" s="39"/>
      <c r="C108" s="39"/>
      <c r="D108" s="40"/>
      <c r="E108" s="41"/>
      <c r="F108" s="42" t="s">
        <v>22</v>
      </c>
      <c r="G108" s="251"/>
      <c r="H108" s="252"/>
      <c r="I108" s="230">
        <f t="shared" si="1"/>
        <v>0</v>
      </c>
    </row>
    <row r="109" spans="1:9" ht="23.25" x14ac:dyDescent="0.35">
      <c r="A109" s="19"/>
      <c r="B109" s="19"/>
      <c r="C109" s="19"/>
      <c r="D109" s="20">
        <v>9995</v>
      </c>
      <c r="E109" s="20">
        <v>2212</v>
      </c>
      <c r="F109" s="45" t="s">
        <v>23</v>
      </c>
      <c r="G109" s="22"/>
      <c r="H109" s="22"/>
      <c r="I109" s="230">
        <f t="shared" si="1"/>
        <v>0</v>
      </c>
    </row>
    <row r="110" spans="1:9" ht="23.25" x14ac:dyDescent="0.35">
      <c r="A110" s="19"/>
      <c r="B110" s="19"/>
      <c r="C110" s="19"/>
      <c r="D110" s="23">
        <v>9995</v>
      </c>
      <c r="E110" s="23">
        <v>2213</v>
      </c>
      <c r="F110" s="45" t="s">
        <v>24</v>
      </c>
      <c r="G110" s="22"/>
      <c r="H110" s="22"/>
      <c r="I110" s="230">
        <f t="shared" si="1"/>
        <v>0</v>
      </c>
    </row>
    <row r="111" spans="1:9" ht="23.25" x14ac:dyDescent="0.35">
      <c r="A111" s="19"/>
      <c r="B111" s="19"/>
      <c r="C111" s="19"/>
      <c r="D111" s="23">
        <v>9995</v>
      </c>
      <c r="E111" s="23">
        <v>2214</v>
      </c>
      <c r="F111" s="45" t="s">
        <v>25</v>
      </c>
      <c r="G111" s="22">
        <v>5325</v>
      </c>
      <c r="H111" s="22">
        <v>5325</v>
      </c>
      <c r="I111" s="230">
        <f t="shared" si="1"/>
        <v>0</v>
      </c>
    </row>
    <row r="112" spans="1:9" ht="23.25" x14ac:dyDescent="0.35">
      <c r="A112" s="19"/>
      <c r="B112" s="19"/>
      <c r="C112" s="19"/>
      <c r="D112" s="23">
        <v>9995</v>
      </c>
      <c r="E112" s="23">
        <v>2216</v>
      </c>
      <c r="F112" s="45" t="s">
        <v>26</v>
      </c>
      <c r="G112" s="22">
        <v>462585.24</v>
      </c>
      <c r="H112" s="22">
        <v>462585.24</v>
      </c>
      <c r="I112" s="230">
        <f t="shared" si="1"/>
        <v>0</v>
      </c>
    </row>
    <row r="113" spans="1:9" ht="23.25" x14ac:dyDescent="0.35">
      <c r="A113" s="19"/>
      <c r="B113" s="19"/>
      <c r="C113" s="19"/>
      <c r="D113" s="23">
        <v>9995</v>
      </c>
      <c r="E113" s="23">
        <v>2217</v>
      </c>
      <c r="F113" s="45" t="s">
        <v>27</v>
      </c>
      <c r="G113" s="22">
        <v>14577.42</v>
      </c>
      <c r="H113" s="22">
        <v>14577.42</v>
      </c>
      <c r="I113" s="230">
        <f t="shared" si="1"/>
        <v>0</v>
      </c>
    </row>
    <row r="114" spans="1:9" ht="23.25" x14ac:dyDescent="0.35">
      <c r="A114" s="19"/>
      <c r="B114" s="19"/>
      <c r="C114" s="19"/>
      <c r="D114" s="23">
        <v>9995</v>
      </c>
      <c r="E114" s="23">
        <v>2218</v>
      </c>
      <c r="F114" s="45" t="s">
        <v>163</v>
      </c>
      <c r="G114" s="22">
        <v>9603.57</v>
      </c>
      <c r="H114" s="22">
        <v>9603.57</v>
      </c>
      <c r="I114" s="230">
        <f t="shared" si="1"/>
        <v>0</v>
      </c>
    </row>
    <row r="115" spans="1:9" ht="23.25" x14ac:dyDescent="0.35">
      <c r="A115" s="19"/>
      <c r="B115" s="19"/>
      <c r="C115" s="19"/>
      <c r="D115" s="23">
        <v>9995</v>
      </c>
      <c r="E115" s="23">
        <v>2221</v>
      </c>
      <c r="F115" s="45" t="s">
        <v>28</v>
      </c>
      <c r="G115" s="22"/>
      <c r="H115" s="22"/>
      <c r="I115" s="230">
        <f t="shared" si="1"/>
        <v>0</v>
      </c>
    </row>
    <row r="116" spans="1:9" ht="23.25" x14ac:dyDescent="0.35">
      <c r="A116" s="19"/>
      <c r="B116" s="19"/>
      <c r="C116" s="19"/>
      <c r="D116" s="23">
        <v>9995</v>
      </c>
      <c r="E116" s="23">
        <v>2222</v>
      </c>
      <c r="F116" s="45" t="s">
        <v>29</v>
      </c>
      <c r="G116" s="22"/>
      <c r="H116" s="22"/>
      <c r="I116" s="230">
        <f t="shared" si="1"/>
        <v>0</v>
      </c>
    </row>
    <row r="117" spans="1:9" ht="23.25" x14ac:dyDescent="0.35">
      <c r="A117" s="19"/>
      <c r="B117" s="19"/>
      <c r="C117" s="19"/>
      <c r="D117" s="20">
        <v>9995</v>
      </c>
      <c r="E117" s="20">
        <v>2231</v>
      </c>
      <c r="F117" s="45" t="s">
        <v>30</v>
      </c>
      <c r="G117" s="22"/>
      <c r="H117" s="22"/>
      <c r="I117" s="230">
        <f t="shared" si="1"/>
        <v>0</v>
      </c>
    </row>
    <row r="118" spans="1:9" ht="23.25" x14ac:dyDescent="0.35">
      <c r="A118" s="19"/>
      <c r="B118" s="19"/>
      <c r="C118" s="19"/>
      <c r="D118" s="20">
        <v>9995</v>
      </c>
      <c r="E118" s="20">
        <v>2232</v>
      </c>
      <c r="F118" s="45" t="s">
        <v>31</v>
      </c>
      <c r="G118" s="22"/>
      <c r="H118" s="22"/>
      <c r="I118" s="230">
        <f t="shared" si="1"/>
        <v>0</v>
      </c>
    </row>
    <row r="119" spans="1:9" ht="23.25" x14ac:dyDescent="0.35">
      <c r="A119" s="19"/>
      <c r="B119" s="19"/>
      <c r="C119" s="19"/>
      <c r="D119" s="20">
        <v>9995</v>
      </c>
      <c r="E119" s="20">
        <v>2241</v>
      </c>
      <c r="F119" s="45" t="s">
        <v>32</v>
      </c>
      <c r="G119" s="22">
        <v>1180</v>
      </c>
      <c r="H119" s="22">
        <v>1180</v>
      </c>
      <c r="I119" s="230">
        <f t="shared" si="1"/>
        <v>0</v>
      </c>
    </row>
    <row r="120" spans="1:9" ht="23.25" x14ac:dyDescent="0.35">
      <c r="A120" s="19"/>
      <c r="B120" s="19"/>
      <c r="C120" s="19"/>
      <c r="D120" s="20">
        <v>9995</v>
      </c>
      <c r="E120" s="20">
        <v>2242</v>
      </c>
      <c r="F120" s="45" t="s">
        <v>33</v>
      </c>
      <c r="G120" s="22"/>
      <c r="H120" s="22"/>
      <c r="I120" s="230">
        <f t="shared" si="1"/>
        <v>0</v>
      </c>
    </row>
    <row r="121" spans="1:9" ht="23.25" x14ac:dyDescent="0.35">
      <c r="A121" s="19"/>
      <c r="B121" s="19"/>
      <c r="C121" s="19"/>
      <c r="D121" s="20">
        <v>9995</v>
      </c>
      <c r="E121" s="20">
        <v>2243</v>
      </c>
      <c r="F121" s="45" t="s">
        <v>34</v>
      </c>
      <c r="G121" s="22"/>
      <c r="H121" s="22"/>
      <c r="I121" s="230">
        <f t="shared" si="1"/>
        <v>0</v>
      </c>
    </row>
    <row r="122" spans="1:9" ht="23.25" x14ac:dyDescent="0.35">
      <c r="A122" s="19"/>
      <c r="B122" s="19"/>
      <c r="C122" s="19"/>
      <c r="D122" s="20">
        <v>9995</v>
      </c>
      <c r="E122" s="20">
        <v>2244</v>
      </c>
      <c r="F122" s="45" t="s">
        <v>35</v>
      </c>
      <c r="G122" s="22">
        <v>800</v>
      </c>
      <c r="H122" s="22">
        <v>800</v>
      </c>
      <c r="I122" s="230">
        <f t="shared" si="1"/>
        <v>0</v>
      </c>
    </row>
    <row r="123" spans="1:9" ht="23.25" x14ac:dyDescent="0.35">
      <c r="A123" s="19"/>
      <c r="B123" s="19"/>
      <c r="C123" s="19"/>
      <c r="D123" s="20">
        <v>9995</v>
      </c>
      <c r="E123" s="20">
        <v>2251</v>
      </c>
      <c r="F123" s="45" t="s">
        <v>36</v>
      </c>
      <c r="G123" s="22">
        <v>1555065.14</v>
      </c>
      <c r="H123" s="22">
        <v>1555065.14</v>
      </c>
      <c r="I123" s="230">
        <f t="shared" si="1"/>
        <v>0</v>
      </c>
    </row>
    <row r="124" spans="1:9" ht="23.25" x14ac:dyDescent="0.35">
      <c r="A124" s="19"/>
      <c r="B124" s="19"/>
      <c r="C124" s="19"/>
      <c r="D124" s="20">
        <v>9995</v>
      </c>
      <c r="E124" s="20">
        <v>2253</v>
      </c>
      <c r="F124" s="45" t="s">
        <v>37</v>
      </c>
      <c r="G124" s="22"/>
      <c r="H124" s="22"/>
      <c r="I124" s="230">
        <f t="shared" si="1"/>
        <v>0</v>
      </c>
    </row>
    <row r="125" spans="1:9" ht="23.25" x14ac:dyDescent="0.35">
      <c r="A125" s="19"/>
      <c r="B125" s="19"/>
      <c r="C125" s="19"/>
      <c r="D125" s="20">
        <v>9995</v>
      </c>
      <c r="E125" s="20">
        <v>2254</v>
      </c>
      <c r="F125" s="45" t="s">
        <v>38</v>
      </c>
      <c r="G125" s="22"/>
      <c r="H125" s="22"/>
      <c r="I125" s="230">
        <f t="shared" si="1"/>
        <v>0</v>
      </c>
    </row>
    <row r="126" spans="1:9" ht="23.25" x14ac:dyDescent="0.35">
      <c r="A126" s="19"/>
      <c r="B126" s="19"/>
      <c r="C126" s="19"/>
      <c r="D126" s="20">
        <v>9995</v>
      </c>
      <c r="E126" s="20">
        <v>2258</v>
      </c>
      <c r="F126" s="45" t="s">
        <v>39</v>
      </c>
      <c r="G126" s="22">
        <v>4180</v>
      </c>
      <c r="H126" s="22">
        <v>4180</v>
      </c>
      <c r="I126" s="230">
        <f t="shared" si="1"/>
        <v>0</v>
      </c>
    </row>
    <row r="127" spans="1:9" ht="23.25" x14ac:dyDescent="0.35">
      <c r="A127" s="19"/>
      <c r="B127" s="19"/>
      <c r="C127" s="19"/>
      <c r="D127" s="20">
        <v>9995</v>
      </c>
      <c r="E127" s="20">
        <v>2261</v>
      </c>
      <c r="F127" s="45" t="s">
        <v>40</v>
      </c>
      <c r="G127" s="22"/>
      <c r="H127" s="22"/>
      <c r="I127" s="230">
        <f t="shared" si="1"/>
        <v>0</v>
      </c>
    </row>
    <row r="128" spans="1:9" ht="23.25" x14ac:dyDescent="0.35">
      <c r="A128" s="19"/>
      <c r="B128" s="19"/>
      <c r="C128" s="19"/>
      <c r="D128" s="20">
        <v>9995</v>
      </c>
      <c r="E128" s="20">
        <v>2262</v>
      </c>
      <c r="F128" s="45" t="s">
        <v>41</v>
      </c>
      <c r="G128" s="22"/>
      <c r="H128" s="22"/>
      <c r="I128" s="230">
        <f t="shared" si="1"/>
        <v>0</v>
      </c>
    </row>
    <row r="129" spans="1:9" ht="23.25" x14ac:dyDescent="0.35">
      <c r="A129" s="19"/>
      <c r="B129" s="19"/>
      <c r="C129" s="19"/>
      <c r="D129" s="20">
        <v>9995</v>
      </c>
      <c r="E129" s="20">
        <v>2263</v>
      </c>
      <c r="F129" s="45" t="s">
        <v>42</v>
      </c>
      <c r="G129" s="22"/>
      <c r="H129" s="22"/>
      <c r="I129" s="230">
        <f t="shared" si="1"/>
        <v>0</v>
      </c>
    </row>
    <row r="130" spans="1:9" ht="23.25" x14ac:dyDescent="0.35">
      <c r="A130" s="19"/>
      <c r="B130" s="19"/>
      <c r="C130" s="19"/>
      <c r="D130" s="20">
        <v>9995</v>
      </c>
      <c r="E130" s="20">
        <v>2271</v>
      </c>
      <c r="F130" s="45" t="s">
        <v>43</v>
      </c>
      <c r="G130" s="22">
        <v>61559.56</v>
      </c>
      <c r="H130" s="22">
        <v>61559.56</v>
      </c>
      <c r="I130" s="230">
        <f t="shared" si="1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2272</v>
      </c>
      <c r="F131" s="45" t="s">
        <v>44</v>
      </c>
      <c r="G131" s="22">
        <v>49272</v>
      </c>
      <c r="H131" s="22">
        <v>49272</v>
      </c>
      <c r="I131" s="230">
        <f t="shared" si="1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2281</v>
      </c>
      <c r="F132" s="45" t="s">
        <v>45</v>
      </c>
      <c r="G132" s="22"/>
      <c r="H132" s="22"/>
      <c r="I132" s="230">
        <f t="shared" si="1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2282</v>
      </c>
      <c r="F133" s="45" t="s">
        <v>46</v>
      </c>
      <c r="G133" s="22"/>
      <c r="H133" s="22"/>
      <c r="I133" s="230">
        <f t="shared" si="1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2284</v>
      </c>
      <c r="F134" s="45" t="s">
        <v>47</v>
      </c>
      <c r="G134" s="22"/>
      <c r="H134" s="22"/>
      <c r="I134" s="230">
        <f t="shared" si="1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2286</v>
      </c>
      <c r="F135" s="45" t="s">
        <v>48</v>
      </c>
      <c r="G135" s="22"/>
      <c r="H135" s="22"/>
      <c r="I135" s="230">
        <f t="shared" si="1"/>
        <v>0</v>
      </c>
    </row>
    <row r="136" spans="1:9" ht="23.25" x14ac:dyDescent="0.35">
      <c r="A136" s="19"/>
      <c r="B136" s="19"/>
      <c r="C136" s="19"/>
      <c r="D136" s="20">
        <v>9995</v>
      </c>
      <c r="E136" s="23">
        <v>2287</v>
      </c>
      <c r="F136" s="45" t="s">
        <v>49</v>
      </c>
      <c r="G136" s="22">
        <v>14219</v>
      </c>
      <c r="H136" s="22">
        <v>14219</v>
      </c>
      <c r="I136" s="230">
        <f t="shared" si="1"/>
        <v>0</v>
      </c>
    </row>
    <row r="137" spans="1:9" ht="24" thickBot="1" x14ac:dyDescent="0.4">
      <c r="A137" s="19"/>
      <c r="B137" s="19"/>
      <c r="C137" s="19"/>
      <c r="D137" s="20">
        <v>9995</v>
      </c>
      <c r="E137" s="20">
        <v>2288</v>
      </c>
      <c r="F137" s="45" t="s">
        <v>50</v>
      </c>
      <c r="G137" s="22"/>
      <c r="H137" s="22"/>
      <c r="I137" s="230">
        <f t="shared" si="1"/>
        <v>0</v>
      </c>
    </row>
    <row r="138" spans="1:9" ht="24" thickBot="1" x14ac:dyDescent="0.4">
      <c r="A138" s="253"/>
      <c r="B138" s="97"/>
      <c r="C138" s="97"/>
      <c r="D138" s="254"/>
      <c r="E138" s="98"/>
      <c r="F138" s="61" t="s">
        <v>170</v>
      </c>
      <c r="G138" s="62">
        <f>SUM(G109:G137)</f>
        <v>2178366.9299999997</v>
      </c>
      <c r="H138" s="63">
        <f>SUM(H109:H137)</f>
        <v>2178366.9299999997</v>
      </c>
      <c r="I138" s="230">
        <f t="shared" si="1"/>
        <v>0</v>
      </c>
    </row>
    <row r="139" spans="1:9" ht="23.25" x14ac:dyDescent="0.35">
      <c r="A139" s="50"/>
      <c r="B139" s="51"/>
      <c r="C139" s="51"/>
      <c r="D139" s="52"/>
      <c r="E139" s="52"/>
      <c r="F139" s="255" t="s">
        <v>52</v>
      </c>
      <c r="G139" s="54"/>
      <c r="H139" s="256"/>
      <c r="I139" s="230">
        <f t="shared" si="1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2311</v>
      </c>
      <c r="F140" s="21" t="s">
        <v>53</v>
      </c>
      <c r="G140" s="22">
        <v>29132.880000000001</v>
      </c>
      <c r="H140" s="22">
        <v>29132.880000000001</v>
      </c>
      <c r="I140" s="230">
        <f t="shared" si="1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2323</v>
      </c>
      <c r="F141" s="21" t="s">
        <v>54</v>
      </c>
      <c r="G141" s="22"/>
      <c r="H141" s="22"/>
      <c r="I141" s="230">
        <f t="shared" si="1"/>
        <v>0</v>
      </c>
    </row>
    <row r="142" spans="1:9" ht="23.25" x14ac:dyDescent="0.35">
      <c r="A142" s="19"/>
      <c r="B142" s="19"/>
      <c r="C142" s="19"/>
      <c r="D142" s="20">
        <v>9995</v>
      </c>
      <c r="E142" s="20">
        <v>2331</v>
      </c>
      <c r="F142" s="21" t="s">
        <v>55</v>
      </c>
      <c r="G142" s="22"/>
      <c r="H142" s="22"/>
      <c r="I142" s="230">
        <f t="shared" si="1"/>
        <v>0</v>
      </c>
    </row>
    <row r="143" spans="1:9" ht="23.25" x14ac:dyDescent="0.35">
      <c r="A143" s="19"/>
      <c r="B143" s="19"/>
      <c r="C143" s="19"/>
      <c r="D143" s="20">
        <v>9995</v>
      </c>
      <c r="E143" s="20">
        <v>2334</v>
      </c>
      <c r="F143" s="21" t="s">
        <v>56</v>
      </c>
      <c r="G143" s="22"/>
      <c r="H143" s="22"/>
      <c r="I143" s="230">
        <f t="shared" si="1"/>
        <v>0</v>
      </c>
    </row>
    <row r="144" spans="1:9" ht="23.25" x14ac:dyDescent="0.35">
      <c r="A144" s="19"/>
      <c r="B144" s="19"/>
      <c r="C144" s="19"/>
      <c r="D144" s="20">
        <v>9995</v>
      </c>
      <c r="E144" s="20">
        <v>2341</v>
      </c>
      <c r="F144" s="21" t="s">
        <v>57</v>
      </c>
      <c r="G144" s="22">
        <v>1987.79</v>
      </c>
      <c r="H144" s="22">
        <v>1987.79</v>
      </c>
      <c r="I144" s="230">
        <f t="shared" si="1"/>
        <v>0</v>
      </c>
    </row>
    <row r="145" spans="1:9" ht="23.25" x14ac:dyDescent="0.35">
      <c r="A145" s="19"/>
      <c r="B145" s="19"/>
      <c r="C145" s="19"/>
      <c r="D145" s="20">
        <v>9995</v>
      </c>
      <c r="E145" s="20">
        <v>2353</v>
      </c>
      <c r="F145" s="21" t="s">
        <v>58</v>
      </c>
      <c r="G145" s="22"/>
      <c r="H145" s="22"/>
      <c r="I145" s="230">
        <f t="shared" si="1"/>
        <v>0</v>
      </c>
    </row>
    <row r="146" spans="1:9" ht="23.25" x14ac:dyDescent="0.35">
      <c r="A146" s="19"/>
      <c r="B146" s="19"/>
      <c r="C146" s="19"/>
      <c r="D146" s="20">
        <v>9995</v>
      </c>
      <c r="E146" s="20">
        <v>2355</v>
      </c>
      <c r="F146" s="21" t="s">
        <v>171</v>
      </c>
      <c r="G146" s="22">
        <v>25699.98</v>
      </c>
      <c r="H146" s="22">
        <v>25699.98</v>
      </c>
      <c r="I146" s="230"/>
    </row>
    <row r="147" spans="1:9" ht="23.25" x14ac:dyDescent="0.35">
      <c r="A147" s="19"/>
      <c r="B147" s="19"/>
      <c r="C147" s="19"/>
      <c r="D147" s="20">
        <v>9995</v>
      </c>
      <c r="E147" s="20">
        <v>2363</v>
      </c>
      <c r="F147" s="21" t="s">
        <v>180</v>
      </c>
      <c r="G147" s="22">
        <v>26550</v>
      </c>
      <c r="H147" s="22">
        <v>26550</v>
      </c>
      <c r="I147" s="230"/>
    </row>
    <row r="148" spans="1:9" ht="23.25" x14ac:dyDescent="0.35">
      <c r="A148" s="19"/>
      <c r="B148" s="19"/>
      <c r="C148" s="19"/>
      <c r="D148" s="20">
        <v>9995</v>
      </c>
      <c r="E148" s="20">
        <v>2371</v>
      </c>
      <c r="F148" s="21" t="s">
        <v>59</v>
      </c>
      <c r="G148" s="22">
        <v>121600</v>
      </c>
      <c r="H148" s="22">
        <v>121600</v>
      </c>
      <c r="I148" s="230">
        <f t="shared" si="1"/>
        <v>0</v>
      </c>
    </row>
    <row r="149" spans="1:9" ht="23.25" x14ac:dyDescent="0.35">
      <c r="A149" s="19"/>
      <c r="B149" s="19"/>
      <c r="C149" s="19"/>
      <c r="D149" s="20">
        <v>9995</v>
      </c>
      <c r="E149" s="20">
        <v>2391</v>
      </c>
      <c r="F149" s="21" t="s">
        <v>60</v>
      </c>
      <c r="G149" s="22">
        <v>3210.89</v>
      </c>
      <c r="H149" s="22">
        <v>3210.89</v>
      </c>
      <c r="I149" s="230">
        <f t="shared" si="1"/>
        <v>0</v>
      </c>
    </row>
    <row r="150" spans="1:9" ht="23.25" x14ac:dyDescent="0.35">
      <c r="A150" s="19"/>
      <c r="B150" s="19"/>
      <c r="C150" s="19"/>
      <c r="D150" s="20">
        <v>9995</v>
      </c>
      <c r="E150" s="23">
        <v>2392</v>
      </c>
      <c r="F150" s="21" t="s">
        <v>172</v>
      </c>
      <c r="G150" s="22">
        <v>12190.01</v>
      </c>
      <c r="H150" s="22">
        <v>12190.01</v>
      </c>
      <c r="I150" s="230">
        <f t="shared" si="1"/>
        <v>0</v>
      </c>
    </row>
    <row r="151" spans="1:9" ht="23.25" x14ac:dyDescent="0.35">
      <c r="A151" s="19"/>
      <c r="B151" s="19"/>
      <c r="C151" s="19"/>
      <c r="D151" s="20">
        <v>9995</v>
      </c>
      <c r="E151" s="20">
        <v>2394</v>
      </c>
      <c r="F151" s="21" t="s">
        <v>62</v>
      </c>
      <c r="G151" s="22"/>
      <c r="H151" s="22"/>
      <c r="I151" s="230">
        <f t="shared" si="1"/>
        <v>0</v>
      </c>
    </row>
    <row r="152" spans="1:9" ht="23.25" x14ac:dyDescent="0.35">
      <c r="A152" s="19"/>
      <c r="B152" s="19"/>
      <c r="C152" s="19"/>
      <c r="D152" s="20">
        <v>9995</v>
      </c>
      <c r="E152" s="20">
        <v>2395</v>
      </c>
      <c r="F152" s="21" t="s">
        <v>63</v>
      </c>
      <c r="G152" s="22">
        <v>2676.96</v>
      </c>
      <c r="H152" s="22">
        <v>2676.96</v>
      </c>
      <c r="I152" s="230">
        <f t="shared" si="1"/>
        <v>0</v>
      </c>
    </row>
    <row r="153" spans="1:9" ht="23.25" x14ac:dyDescent="0.35">
      <c r="A153" s="19"/>
      <c r="B153" s="19"/>
      <c r="C153" s="19"/>
      <c r="D153" s="20">
        <v>9995</v>
      </c>
      <c r="E153" s="20">
        <v>2396</v>
      </c>
      <c r="F153" s="21" t="s">
        <v>64</v>
      </c>
      <c r="G153" s="22">
        <v>4390.63</v>
      </c>
      <c r="H153" s="22">
        <v>4390.63</v>
      </c>
      <c r="I153" s="230">
        <f t="shared" ref="I153:I193" si="2">+G153-H153</f>
        <v>0</v>
      </c>
    </row>
    <row r="154" spans="1:9" ht="24" thickBot="1" x14ac:dyDescent="0.4">
      <c r="A154" s="56"/>
      <c r="B154" s="56"/>
      <c r="C154" s="56"/>
      <c r="D154" s="24">
        <v>9995</v>
      </c>
      <c r="E154" s="24">
        <v>2399</v>
      </c>
      <c r="F154" s="25" t="s">
        <v>65</v>
      </c>
      <c r="G154" s="26">
        <v>3155</v>
      </c>
      <c r="H154" s="26">
        <v>3155</v>
      </c>
      <c r="I154" s="230">
        <f t="shared" si="2"/>
        <v>0</v>
      </c>
    </row>
    <row r="155" spans="1:9" ht="24" thickBot="1" x14ac:dyDescent="0.4">
      <c r="A155" s="57"/>
      <c r="B155" s="58"/>
      <c r="C155" s="58"/>
      <c r="D155" s="59"/>
      <c r="E155" s="60"/>
      <c r="F155" s="61" t="s">
        <v>173</v>
      </c>
      <c r="G155" s="63">
        <f>SUM(G140:G154)</f>
        <v>230594.14</v>
      </c>
      <c r="H155" s="63">
        <f>SUM(H140:H154)</f>
        <v>230594.14</v>
      </c>
      <c r="I155" s="230">
        <f t="shared" si="2"/>
        <v>0</v>
      </c>
    </row>
    <row r="156" spans="1:9" ht="23.25" x14ac:dyDescent="0.35">
      <c r="A156" s="50"/>
      <c r="B156" s="51"/>
      <c r="C156" s="51"/>
      <c r="D156" s="64"/>
      <c r="E156" s="64"/>
      <c r="F156" s="42" t="s">
        <v>67</v>
      </c>
      <c r="G156" s="65"/>
      <c r="H156" s="55"/>
      <c r="I156" s="230">
        <f t="shared" si="2"/>
        <v>0</v>
      </c>
    </row>
    <row r="157" spans="1:9" ht="23.25" x14ac:dyDescent="0.35">
      <c r="A157" s="19"/>
      <c r="B157" s="19"/>
      <c r="C157" s="19"/>
      <c r="D157" s="20">
        <v>9995</v>
      </c>
      <c r="E157" s="20">
        <v>2611</v>
      </c>
      <c r="F157" s="21" t="s">
        <v>68</v>
      </c>
      <c r="G157" s="22">
        <v>110009.65</v>
      </c>
      <c r="H157" s="22">
        <v>110009.65</v>
      </c>
      <c r="I157" s="230">
        <f t="shared" si="2"/>
        <v>0</v>
      </c>
    </row>
    <row r="158" spans="1:9" ht="23.25" x14ac:dyDescent="0.35">
      <c r="A158" s="19"/>
      <c r="B158" s="19"/>
      <c r="C158" s="19"/>
      <c r="D158" s="20">
        <v>9995</v>
      </c>
      <c r="E158" s="20">
        <v>2613</v>
      </c>
      <c r="F158" s="21" t="s">
        <v>69</v>
      </c>
      <c r="G158" s="22">
        <v>3563.79</v>
      </c>
      <c r="H158" s="22">
        <v>3563.79</v>
      </c>
      <c r="I158" s="230">
        <f t="shared" si="2"/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2614</v>
      </c>
      <c r="F159" s="21" t="s">
        <v>139</v>
      </c>
      <c r="G159" s="22">
        <v>14581.34</v>
      </c>
      <c r="H159" s="22">
        <v>14581.34</v>
      </c>
      <c r="I159" s="230">
        <f t="shared" si="2"/>
        <v>0</v>
      </c>
    </row>
    <row r="160" spans="1:9" ht="23.25" x14ac:dyDescent="0.35">
      <c r="A160" s="19"/>
      <c r="B160" s="19"/>
      <c r="C160" s="19"/>
      <c r="D160" s="20">
        <v>9995</v>
      </c>
      <c r="E160" s="20">
        <v>2623</v>
      </c>
      <c r="F160" s="21" t="s">
        <v>159</v>
      </c>
      <c r="G160" s="22">
        <v>1751.12</v>
      </c>
      <c r="H160" s="22">
        <v>1751.12</v>
      </c>
      <c r="I160" s="230">
        <f t="shared" si="2"/>
        <v>0</v>
      </c>
    </row>
    <row r="161" spans="1:9" ht="23.25" x14ac:dyDescent="0.35">
      <c r="A161" s="19"/>
      <c r="B161" s="19"/>
      <c r="C161" s="19"/>
      <c r="D161" s="20">
        <v>9995</v>
      </c>
      <c r="E161" s="20">
        <v>2641</v>
      </c>
      <c r="F161" s="21" t="s">
        <v>70</v>
      </c>
      <c r="G161" s="22"/>
      <c r="H161" s="22"/>
      <c r="I161" s="230">
        <f t="shared" si="2"/>
        <v>0</v>
      </c>
    </row>
    <row r="162" spans="1:9" ht="23.25" x14ac:dyDescent="0.35">
      <c r="A162" s="19"/>
      <c r="B162" s="19"/>
      <c r="C162" s="19"/>
      <c r="D162" s="20">
        <v>9995</v>
      </c>
      <c r="E162" s="20">
        <v>2654</v>
      </c>
      <c r="F162" s="21" t="s">
        <v>168</v>
      </c>
      <c r="G162" s="22">
        <v>1083.33</v>
      </c>
      <c r="H162" s="22">
        <v>1083.33</v>
      </c>
      <c r="I162" s="230"/>
    </row>
    <row r="163" spans="1:9" ht="23.25" x14ac:dyDescent="0.35">
      <c r="A163" s="19"/>
      <c r="B163" s="19"/>
      <c r="C163" s="19"/>
      <c r="D163" s="20">
        <v>9995</v>
      </c>
      <c r="E163" s="20">
        <v>2655</v>
      </c>
      <c r="F163" s="21" t="s">
        <v>71</v>
      </c>
      <c r="G163" s="22"/>
      <c r="H163" s="22"/>
      <c r="I163" s="230">
        <f t="shared" si="2"/>
        <v>0</v>
      </c>
    </row>
    <row r="164" spans="1:9" ht="23.25" x14ac:dyDescent="0.35">
      <c r="A164" s="19"/>
      <c r="B164" s="19"/>
      <c r="C164" s="19"/>
      <c r="D164" s="20">
        <v>9995</v>
      </c>
      <c r="E164" s="20">
        <v>2656</v>
      </c>
      <c r="F164" s="21" t="s">
        <v>179</v>
      </c>
      <c r="G164" s="22">
        <v>371.69</v>
      </c>
      <c r="H164" s="22">
        <v>371.69</v>
      </c>
      <c r="I164" s="230"/>
    </row>
    <row r="165" spans="1:9" ht="23.25" x14ac:dyDescent="0.35">
      <c r="A165" s="19"/>
      <c r="B165" s="19"/>
      <c r="C165" s="19"/>
      <c r="D165" s="20">
        <v>9995</v>
      </c>
      <c r="E165" s="20">
        <v>2657</v>
      </c>
      <c r="F165" s="21" t="s">
        <v>72</v>
      </c>
      <c r="G165" s="22"/>
      <c r="H165" s="22"/>
      <c r="I165" s="230">
        <f t="shared" si="2"/>
        <v>0</v>
      </c>
    </row>
    <row r="166" spans="1:9" ht="23.25" x14ac:dyDescent="0.35">
      <c r="A166" s="19"/>
      <c r="B166" s="19"/>
      <c r="C166" s="19"/>
      <c r="D166" s="20">
        <v>9995</v>
      </c>
      <c r="E166" s="20">
        <v>2658</v>
      </c>
      <c r="F166" s="21" t="s">
        <v>73</v>
      </c>
      <c r="G166" s="22">
        <v>20249.810000000001</v>
      </c>
      <c r="H166" s="22">
        <v>20249.810000000001</v>
      </c>
      <c r="I166" s="230">
        <f t="shared" si="2"/>
        <v>0</v>
      </c>
    </row>
    <row r="167" spans="1:9" ht="23.25" x14ac:dyDescent="0.35">
      <c r="A167" s="19"/>
      <c r="B167" s="19"/>
      <c r="C167" s="19"/>
      <c r="D167" s="20">
        <v>9995</v>
      </c>
      <c r="E167" s="20">
        <v>2683</v>
      </c>
      <c r="F167" s="25" t="s">
        <v>74</v>
      </c>
      <c r="G167" s="22"/>
      <c r="H167" s="22"/>
      <c r="I167" s="230">
        <f t="shared" si="2"/>
        <v>0</v>
      </c>
    </row>
    <row r="168" spans="1:9" ht="24" thickBot="1" x14ac:dyDescent="0.4">
      <c r="A168" s="19"/>
      <c r="B168" s="19"/>
      <c r="C168" s="19"/>
      <c r="D168" s="20">
        <v>9995</v>
      </c>
      <c r="E168" s="23">
        <v>2712</v>
      </c>
      <c r="F168" s="21" t="s">
        <v>75</v>
      </c>
      <c r="G168" s="22"/>
      <c r="H168" s="22"/>
      <c r="I168" s="230">
        <f t="shared" si="2"/>
        <v>0</v>
      </c>
    </row>
    <row r="169" spans="1:9" ht="24" thickBot="1" x14ac:dyDescent="0.4">
      <c r="A169" s="57"/>
      <c r="B169" s="58"/>
      <c r="C169" s="58"/>
      <c r="D169" s="66"/>
      <c r="E169" s="67"/>
      <c r="F169" s="61" t="s">
        <v>76</v>
      </c>
      <c r="G169" s="62">
        <f>SUM(G157:G168)</f>
        <v>151610.72999999998</v>
      </c>
      <c r="H169" s="68">
        <f>SUM(H157:H168)</f>
        <v>151610.72999999998</v>
      </c>
      <c r="I169" s="230">
        <f t="shared" si="2"/>
        <v>0</v>
      </c>
    </row>
    <row r="170" spans="1:9" ht="23.25" x14ac:dyDescent="0.35">
      <c r="A170" s="103"/>
      <c r="B170" s="103"/>
      <c r="C170" s="103"/>
      <c r="D170" s="104"/>
      <c r="E170" s="104"/>
      <c r="F170" s="105"/>
      <c r="G170" s="106"/>
      <c r="H170" s="107"/>
      <c r="I170" s="230">
        <f t="shared" si="2"/>
        <v>0</v>
      </c>
    </row>
    <row r="171" spans="1:9" ht="24" thickBot="1" x14ac:dyDescent="0.4">
      <c r="A171" s="103"/>
      <c r="B171" s="103"/>
      <c r="C171" s="103"/>
      <c r="D171" s="104"/>
      <c r="E171" s="104"/>
      <c r="F171" s="105"/>
      <c r="G171" s="106"/>
      <c r="H171" s="107"/>
      <c r="I171" s="230">
        <f t="shared" si="2"/>
        <v>0</v>
      </c>
    </row>
    <row r="172" spans="1:9" ht="24" thickBot="1" x14ac:dyDescent="0.4">
      <c r="A172" s="57"/>
      <c r="B172" s="58"/>
      <c r="C172" s="58"/>
      <c r="D172" s="108"/>
      <c r="E172" s="109"/>
      <c r="F172" s="61" t="s">
        <v>78</v>
      </c>
      <c r="G172" s="110">
        <f>+G169+G155+G138+G106</f>
        <v>16780715.59</v>
      </c>
      <c r="H172" s="111">
        <f>+H169+H155+H138+H106</f>
        <v>16780715.59</v>
      </c>
      <c r="I172" s="230">
        <f t="shared" si="2"/>
        <v>0</v>
      </c>
    </row>
    <row r="173" spans="1:9" ht="23.25" x14ac:dyDescent="0.35">
      <c r="A173" s="112"/>
      <c r="B173" s="112"/>
      <c r="C173" s="112"/>
      <c r="D173" s="112"/>
      <c r="E173" s="112"/>
      <c r="F173" s="112"/>
      <c r="G173" s="113"/>
      <c r="H173" s="114"/>
      <c r="I173" s="230">
        <f t="shared" si="2"/>
        <v>0</v>
      </c>
    </row>
    <row r="174" spans="1:9" ht="24" thickBot="1" x14ac:dyDescent="0.4">
      <c r="A174" s="115"/>
      <c r="B174" s="115"/>
      <c r="C174" s="115"/>
      <c r="D174" s="115"/>
      <c r="E174" s="115"/>
      <c r="F174" s="116"/>
      <c r="G174" s="117"/>
      <c r="H174" s="118"/>
      <c r="I174" s="230">
        <f t="shared" si="2"/>
        <v>0</v>
      </c>
    </row>
    <row r="175" spans="1:9" ht="24" thickBot="1" x14ac:dyDescent="0.4">
      <c r="A175" s="84"/>
      <c r="B175" s="85"/>
      <c r="C175" s="85"/>
      <c r="D175" s="85"/>
      <c r="E175" s="85"/>
      <c r="F175" s="79"/>
      <c r="G175" s="79" t="s">
        <v>7</v>
      </c>
      <c r="H175" s="119" t="s">
        <v>8</v>
      </c>
      <c r="I175" s="230"/>
    </row>
    <row r="176" spans="1:9" ht="23.25" x14ac:dyDescent="0.35">
      <c r="A176" s="120" t="s">
        <v>2</v>
      </c>
      <c r="B176" s="121" t="s">
        <v>3</v>
      </c>
      <c r="C176" s="121" t="s">
        <v>79</v>
      </c>
      <c r="D176" s="121" t="s">
        <v>5</v>
      </c>
      <c r="E176" s="121" t="s">
        <v>80</v>
      </c>
      <c r="F176" s="122" t="s">
        <v>81</v>
      </c>
      <c r="G176" s="123"/>
      <c r="H176" s="124"/>
      <c r="I176" s="230">
        <f t="shared" si="2"/>
        <v>0</v>
      </c>
    </row>
    <row r="177" spans="1:9" ht="23.25" x14ac:dyDescent="0.35">
      <c r="A177" s="125">
        <v>98</v>
      </c>
      <c r="B177" s="126"/>
      <c r="C177" s="126"/>
      <c r="D177" s="126">
        <v>9995</v>
      </c>
      <c r="E177" s="126">
        <v>2412</v>
      </c>
      <c r="F177" s="127" t="s">
        <v>82</v>
      </c>
      <c r="G177" s="128">
        <v>37000</v>
      </c>
      <c r="H177" s="128">
        <v>37000</v>
      </c>
      <c r="I177" s="230">
        <f t="shared" si="2"/>
        <v>0</v>
      </c>
    </row>
    <row r="178" spans="1:9" ht="23.25" x14ac:dyDescent="0.35">
      <c r="A178" s="126"/>
      <c r="B178" s="126"/>
      <c r="C178" s="126"/>
      <c r="D178" s="129">
        <v>9995</v>
      </c>
      <c r="E178" s="129">
        <v>2414</v>
      </c>
      <c r="F178" s="130" t="s">
        <v>83</v>
      </c>
      <c r="G178" s="128">
        <v>96504.47</v>
      </c>
      <c r="H178" s="128">
        <v>96504.47</v>
      </c>
      <c r="I178" s="230">
        <f t="shared" si="2"/>
        <v>0</v>
      </c>
    </row>
    <row r="179" spans="1:9" ht="24" thickBot="1" x14ac:dyDescent="0.4">
      <c r="A179" s="131"/>
      <c r="B179" s="131"/>
      <c r="C179" s="131"/>
      <c r="D179" s="132">
        <v>9995</v>
      </c>
      <c r="E179" s="132">
        <v>2416</v>
      </c>
      <c r="F179" s="133" t="s">
        <v>84</v>
      </c>
      <c r="G179" s="134">
        <v>18000</v>
      </c>
      <c r="H179" s="134">
        <v>18000</v>
      </c>
      <c r="I179" s="230">
        <f t="shared" si="2"/>
        <v>0</v>
      </c>
    </row>
    <row r="180" spans="1:9" ht="24" thickBot="1" x14ac:dyDescent="0.4">
      <c r="A180" s="135"/>
      <c r="B180" s="136"/>
      <c r="C180" s="136"/>
      <c r="D180" s="137"/>
      <c r="E180" s="137"/>
      <c r="F180" s="138" t="s">
        <v>85</v>
      </c>
      <c r="G180" s="139">
        <f>SUM(G177:G179)</f>
        <v>151504.47</v>
      </c>
      <c r="H180" s="140">
        <f>SUM(H177:H179)</f>
        <v>151504.47</v>
      </c>
      <c r="I180" s="230">
        <f t="shared" si="2"/>
        <v>0</v>
      </c>
    </row>
    <row r="181" spans="1:9" ht="24" thickBot="1" x14ac:dyDescent="0.4">
      <c r="A181" s="141"/>
      <c r="B181" s="141"/>
      <c r="C181" s="141"/>
      <c r="D181" s="142"/>
      <c r="E181" s="142"/>
      <c r="F181" s="143"/>
      <c r="G181" s="118"/>
      <c r="H181" s="118"/>
      <c r="I181" s="230">
        <f t="shared" si="2"/>
        <v>0</v>
      </c>
    </row>
    <row r="182" spans="1:9" ht="24" thickBot="1" x14ac:dyDescent="0.4">
      <c r="A182" s="57"/>
      <c r="B182" s="58"/>
      <c r="C182" s="58"/>
      <c r="D182" s="67"/>
      <c r="E182" s="70"/>
      <c r="F182" s="144" t="s">
        <v>86</v>
      </c>
      <c r="G182" s="157">
        <f>+G180+G172+G87</f>
        <v>52154151.359999999</v>
      </c>
      <c r="H182" s="111">
        <f>+H180+H172+H87</f>
        <v>51642341.010000005</v>
      </c>
      <c r="I182" s="230">
        <f t="shared" si="2"/>
        <v>511810.34999999404</v>
      </c>
    </row>
    <row r="183" spans="1:9" ht="23.25" x14ac:dyDescent="0.35">
      <c r="A183" s="141"/>
      <c r="B183" s="141"/>
      <c r="C183" s="141"/>
      <c r="D183" s="142"/>
      <c r="E183" s="142"/>
      <c r="F183" s="143"/>
      <c r="G183" s="118"/>
      <c r="H183" s="118"/>
      <c r="I183" s="230">
        <f t="shared" si="2"/>
        <v>0</v>
      </c>
    </row>
    <row r="184" spans="1:9" ht="24" thickBot="1" x14ac:dyDescent="0.4">
      <c r="A184" s="112"/>
      <c r="B184" s="112"/>
      <c r="C184" s="112"/>
      <c r="D184" s="112"/>
      <c r="E184" s="112"/>
      <c r="F184" s="116"/>
      <c r="G184" s="116"/>
      <c r="H184" s="112"/>
      <c r="I184" s="230">
        <f t="shared" si="2"/>
        <v>0</v>
      </c>
    </row>
    <row r="185" spans="1:9" ht="24" thickBot="1" x14ac:dyDescent="0.4">
      <c r="A185" s="262" t="s">
        <v>87</v>
      </c>
      <c r="B185" s="263"/>
      <c r="C185" s="263"/>
      <c r="D185" s="263"/>
      <c r="E185" s="263"/>
      <c r="F185" s="245" t="s">
        <v>88</v>
      </c>
      <c r="G185" s="83" t="s">
        <v>7</v>
      </c>
      <c r="H185" s="83" t="s">
        <v>8</v>
      </c>
      <c r="I185" s="230"/>
    </row>
    <row r="186" spans="1:9" ht="24" thickBot="1" x14ac:dyDescent="0.4">
      <c r="A186" s="145" t="s">
        <v>89</v>
      </c>
      <c r="B186" s="146"/>
      <c r="C186" s="146" t="s">
        <v>90</v>
      </c>
      <c r="D186" s="146"/>
      <c r="E186" s="147"/>
      <c r="F186" s="245" t="s">
        <v>91</v>
      </c>
      <c r="G186" s="148"/>
      <c r="H186" s="148"/>
      <c r="I186" s="230">
        <f t="shared" si="2"/>
        <v>0</v>
      </c>
    </row>
    <row r="187" spans="1:9" ht="23.25" x14ac:dyDescent="0.35">
      <c r="A187" s="8" t="s">
        <v>2</v>
      </c>
      <c r="B187" s="9" t="s">
        <v>3</v>
      </c>
      <c r="C187" s="9" t="s">
        <v>79</v>
      </c>
      <c r="D187" s="9" t="s">
        <v>5</v>
      </c>
      <c r="E187" s="149"/>
      <c r="F187" s="150" t="s">
        <v>81</v>
      </c>
      <c r="G187" s="151"/>
      <c r="H187" s="152"/>
      <c r="I187" s="230">
        <f t="shared" si="2"/>
        <v>0</v>
      </c>
    </row>
    <row r="188" spans="1:9" ht="23.25" x14ac:dyDescent="0.35">
      <c r="A188" s="126"/>
      <c r="B188" s="126"/>
      <c r="C188" s="126"/>
      <c r="D188" s="126">
        <v>9995</v>
      </c>
      <c r="E188" s="126"/>
      <c r="F188" s="127" t="s">
        <v>92</v>
      </c>
      <c r="G188" s="128"/>
      <c r="H188" s="128"/>
      <c r="I188" s="230">
        <f>+G188-H188</f>
        <v>0</v>
      </c>
    </row>
    <row r="189" spans="1:9" ht="23.25" x14ac:dyDescent="0.35">
      <c r="A189" s="126"/>
      <c r="B189" s="126"/>
      <c r="C189" s="126"/>
      <c r="D189" s="126">
        <v>9995</v>
      </c>
      <c r="E189" s="126"/>
      <c r="F189" s="127" t="s">
        <v>93</v>
      </c>
      <c r="G189" s="128"/>
      <c r="H189" s="128"/>
      <c r="I189" s="230">
        <f t="shared" si="2"/>
        <v>0</v>
      </c>
    </row>
    <row r="190" spans="1:9" ht="24" thickBot="1" x14ac:dyDescent="0.4">
      <c r="A190" s="131"/>
      <c r="B190" s="131"/>
      <c r="C190" s="131"/>
      <c r="D190" s="131">
        <v>9995</v>
      </c>
      <c r="E190" s="131"/>
      <c r="F190" s="153" t="s">
        <v>94</v>
      </c>
      <c r="G190" s="134"/>
      <c r="H190" s="134">
        <v>190383</v>
      </c>
      <c r="I190" s="230">
        <f t="shared" si="2"/>
        <v>-190383</v>
      </c>
    </row>
    <row r="191" spans="1:9" ht="24" thickBot="1" x14ac:dyDescent="0.4">
      <c r="A191" s="135"/>
      <c r="B191" s="136"/>
      <c r="C191" s="136"/>
      <c r="D191" s="154"/>
      <c r="E191" s="155"/>
      <c r="F191" s="156" t="s">
        <v>85</v>
      </c>
      <c r="G191" s="139">
        <f>SUM(G188:G190)</f>
        <v>0</v>
      </c>
      <c r="H191" s="140">
        <f>SUM(H188:H190)</f>
        <v>190383</v>
      </c>
      <c r="I191" s="230">
        <f t="shared" si="2"/>
        <v>-190383</v>
      </c>
    </row>
    <row r="192" spans="1:9" ht="24" thickBot="1" x14ac:dyDescent="0.4">
      <c r="A192" s="112"/>
      <c r="B192" s="112"/>
      <c r="C192" s="112"/>
      <c r="D192" s="112"/>
      <c r="E192" s="112"/>
      <c r="F192" s="112"/>
      <c r="G192" s="112"/>
      <c r="H192" s="112"/>
      <c r="I192" s="230">
        <f t="shared" si="2"/>
        <v>0</v>
      </c>
    </row>
    <row r="193" spans="1:9" ht="24" thickBot="1" x14ac:dyDescent="0.4">
      <c r="A193" s="57"/>
      <c r="B193" s="58"/>
      <c r="C193" s="58"/>
      <c r="D193" s="67"/>
      <c r="E193" s="70"/>
      <c r="F193" s="144" t="s">
        <v>95</v>
      </c>
      <c r="G193" s="157">
        <f>+G191+G182</f>
        <v>52154151.359999999</v>
      </c>
      <c r="H193" s="158">
        <f>+H191+H182</f>
        <v>51832724.010000005</v>
      </c>
      <c r="I193" s="230">
        <f t="shared" si="2"/>
        <v>321427.34999999404</v>
      </c>
    </row>
  </sheetData>
  <mergeCells count="3">
    <mergeCell ref="A1:H1"/>
    <mergeCell ref="A2:H2"/>
    <mergeCell ref="A185:E185"/>
  </mergeCells>
  <pageMargins left="0.25" right="0.25" top="0.75" bottom="0.75" header="0.3" footer="0.3"/>
  <pageSetup scale="3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GASTOS ENERO 2016</vt:lpstr>
      <vt:lpstr>INGRESOS ENERO 2016</vt:lpstr>
      <vt:lpstr>GASTOS FEBRERO 2016</vt:lpstr>
      <vt:lpstr>INGRESOS FEBRERO 2016</vt:lpstr>
      <vt:lpstr>GASTOS MARZO 2016</vt:lpstr>
      <vt:lpstr>INGRESOS MARZO 2016</vt:lpstr>
      <vt:lpstr>GASTOS ABRIL 2016</vt:lpstr>
      <vt:lpstr>INGRESOS ABRIL 2016</vt:lpstr>
      <vt:lpstr>GASTOS MAYO 2016</vt:lpstr>
      <vt:lpstr>INGRESOS MAYO 2016</vt:lpstr>
      <vt:lpstr>GASTOS JUNIO 2016</vt:lpstr>
      <vt:lpstr>INGRESOS JUNIO 2016</vt:lpstr>
      <vt:lpstr>GASTOS JULIO 2016</vt:lpstr>
      <vt:lpstr>INGRESOS JULIO 2016</vt:lpstr>
      <vt:lpstr>GASTOS AGOSTO 2016</vt:lpstr>
      <vt:lpstr>INGRESOS AGOSTO 2016</vt:lpstr>
      <vt:lpstr>GASTOS SEPTIEMBRE 2016</vt:lpstr>
      <vt:lpstr>INGRESOS SEPTIEMBRE 2016</vt:lpstr>
      <vt:lpstr>GASTOS OCTUBRE 2016</vt:lpstr>
      <vt:lpstr>INGRESOS OCTUBRE 2016</vt:lpstr>
      <vt:lpstr>GASTOS NOVIEMBRE 2016</vt:lpstr>
      <vt:lpstr>INGRESOS NOVIEMBRE 2016</vt:lpstr>
      <vt:lpstr>GASTOS DICIEMBRE 2016</vt:lpstr>
      <vt:lpstr>INGRESOS DICIEMBRE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dcruz</dc:creator>
  <cp:lastModifiedBy>Laura Núñez Herrera</cp:lastModifiedBy>
  <cp:lastPrinted>2016-07-04T12:42:46Z</cp:lastPrinted>
  <dcterms:created xsi:type="dcterms:W3CDTF">2015-03-19T20:44:43Z</dcterms:created>
  <dcterms:modified xsi:type="dcterms:W3CDTF">2017-03-02T13:54:36Z</dcterms:modified>
</cp:coreProperties>
</file>